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2.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3.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4.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drawings/drawing5.xml" ContentType="application/vnd.openxmlformats-officedocument.drawing+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drawings/drawing6.xml" ContentType="application/vnd.openxmlformats-officedocument.drawing+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codeName="ThisWorkbook"/>
  <mc:AlternateContent xmlns:mc="http://schemas.openxmlformats.org/markup-compatibility/2006">
    <mc:Choice Requires="x15">
      <x15ac:absPath xmlns:x15ac="http://schemas.microsoft.com/office/spreadsheetml/2010/11/ac" url="C:\Users\GC1701\SCAN\"/>
    </mc:Choice>
  </mc:AlternateContent>
  <xr:revisionPtr revIDLastSave="0" documentId="13_ncr:1_{92528C42-65D4-4D8C-AA85-31F728A224CE}" xr6:coauthVersionLast="36" xr6:coauthVersionMax="36" xr10:uidLastSave="{00000000-0000-0000-0000-000000000000}"/>
  <bookViews>
    <workbookView xWindow="0" yWindow="0" windowWidth="23040" windowHeight="9708" tabRatio="818" xr2:uid="{00000000-000D-0000-FFFF-FFFF00000000}"/>
  </bookViews>
  <sheets>
    <sheet name="試験依頼書(JP)" sheetId="1" r:id="rId1"/>
    <sheet name="实验依赖书 (CN)" sheetId="25" r:id="rId2"/>
    <sheet name="TEST APPLICATION FORM (EN)" sheetId="30" r:id="rId3"/>
    <sheet name="【色泣き・移色・Bleeding】" sheetId="24" r:id="rId4"/>
    <sheet name="依頼書記載マニュアル(日文）" sheetId="31" r:id="rId5"/>
    <sheet name="说明书(CN) " sheetId="32" r:id="rId6"/>
    <sheet name="Instruction(EN) " sheetId="33" r:id="rId7"/>
  </sheets>
  <definedNames>
    <definedName name="_xlnm._FilterDatabase" localSheetId="6" hidden="1">'Instruction(EN) '!$Y$22</definedName>
    <definedName name="_xlnm._FilterDatabase" localSheetId="2" hidden="1">'TEST APPLICATION FORM (EN)'!$Y$22</definedName>
    <definedName name="_xlnm._FilterDatabase" localSheetId="4" hidden="1">'依頼書記載マニュアル(日文）'!$AA$33:$AI$34</definedName>
    <definedName name="_xlnm._FilterDatabase" localSheetId="0" hidden="1">'試験依頼書(JP)'!$AA$33:$AI$34</definedName>
    <definedName name="_xlnm._FilterDatabase" localSheetId="1" hidden="1">'实验依赖书 (CN)'!$Y$22</definedName>
    <definedName name="_xlnm._FilterDatabase" localSheetId="5" hidden="1">'说明书(CN) '!$Y$22</definedName>
    <definedName name="_xlnm.Print_Area" localSheetId="6">'Instruction(EN) '!$A$4:$AK$70</definedName>
    <definedName name="_xlnm.Print_Area" localSheetId="2">'TEST APPLICATION FORM (EN)'!$A$4:$AK$70</definedName>
    <definedName name="_xlnm.Print_Area" localSheetId="4">'依頼書記載マニュアル(日文）'!$A$4:$AK$70</definedName>
    <definedName name="_xlnm.Print_Area" localSheetId="0">'試験依頼書(JP)'!$A$4:$AK$70</definedName>
    <definedName name="_xlnm.Print_Area" localSheetId="1">'实验依赖书 (CN)'!$A$4:$AK$70</definedName>
    <definedName name="_xlnm.Print_Area" localSheetId="5">'说明书(CN) '!$A$4:$AK$70</definedName>
  </definedNames>
  <calcPr calcId="191029"/>
</workbook>
</file>

<file path=xl/calcChain.xml><?xml version="1.0" encoding="utf-8"?>
<calcChain xmlns="http://schemas.openxmlformats.org/spreadsheetml/2006/main">
  <c r="AS69" i="33" l="1"/>
  <c r="AS68" i="33"/>
  <c r="AS67" i="33"/>
  <c r="AS61" i="33"/>
  <c r="AS58" i="33"/>
  <c r="AS57" i="33"/>
  <c r="AS54" i="33"/>
  <c r="AS53" i="33"/>
  <c r="AS52" i="33"/>
  <c r="AS51" i="33"/>
  <c r="AS50" i="33"/>
  <c r="L50" i="33"/>
  <c r="AS49" i="33"/>
  <c r="AS48" i="33"/>
  <c r="AS47" i="33"/>
  <c r="AS46" i="33"/>
  <c r="AS45" i="33"/>
  <c r="AS44" i="33"/>
  <c r="AS43" i="33"/>
  <c r="B62" i="33" s="1"/>
  <c r="AS42" i="33"/>
  <c r="J39" i="33"/>
  <c r="Y10" i="33"/>
  <c r="AS69" i="32"/>
  <c r="AS68" i="32"/>
  <c r="AS67" i="32"/>
  <c r="AS62" i="32"/>
  <c r="L49" i="32" s="1"/>
  <c r="AS59" i="32"/>
  <c r="AS58" i="32"/>
  <c r="AS54" i="32"/>
  <c r="AS53" i="32"/>
  <c r="AS52" i="32"/>
  <c r="AS51" i="32"/>
  <c r="AS50" i="32"/>
  <c r="AS49" i="32"/>
  <c r="AS48" i="32"/>
  <c r="AS47" i="32"/>
  <c r="AS46" i="32"/>
  <c r="AS45" i="32"/>
  <c r="AS44" i="32"/>
  <c r="AS43" i="32"/>
  <c r="AS42" i="32"/>
  <c r="B61" i="32" s="1"/>
  <c r="H39" i="32"/>
  <c r="Y10" i="32"/>
  <c r="Y7" i="32"/>
  <c r="AS69" i="31"/>
  <c r="AS68" i="31"/>
  <c r="AS67" i="31"/>
  <c r="AS62" i="31"/>
  <c r="L49" i="31" s="1"/>
  <c r="AS59" i="31"/>
  <c r="AS58" i="31"/>
  <c r="AS54" i="31"/>
  <c r="AS53" i="31"/>
  <c r="AS52" i="31"/>
  <c r="AS51" i="31"/>
  <c r="AS50" i="31"/>
  <c r="AS49" i="31"/>
  <c r="AS48" i="31"/>
  <c r="AS47" i="31"/>
  <c r="AS46" i="31"/>
  <c r="AS45" i="31"/>
  <c r="AS44" i="31"/>
  <c r="AS43" i="31"/>
  <c r="AS42" i="31"/>
  <c r="J39" i="31"/>
  <c r="Y10" i="31"/>
  <c r="Y7" i="31"/>
  <c r="B61" i="31" l="1"/>
  <c r="AS69" i="25"/>
  <c r="AS68" i="25"/>
  <c r="AS67" i="25"/>
  <c r="AS62" i="25"/>
  <c r="AS59" i="25"/>
  <c r="AS58" i="25"/>
  <c r="AS50" i="25"/>
  <c r="AS58" i="30" l="1"/>
  <c r="AS59" i="1"/>
  <c r="AS50" i="30"/>
  <c r="AS61" i="30"/>
  <c r="L50" i="30" s="1"/>
  <c r="AS57" i="30"/>
  <c r="L49" i="25"/>
  <c r="AS62" i="1"/>
  <c r="L49" i="1" s="1"/>
  <c r="AS58" i="1" l="1"/>
  <c r="AS50" i="1" l="1"/>
  <c r="AS69" i="30" l="1"/>
  <c r="AS68" i="30"/>
  <c r="AS67" i="30"/>
  <c r="AS54" i="30"/>
  <c r="AS53" i="30"/>
  <c r="AS52" i="30"/>
  <c r="AS49" i="30"/>
  <c r="AS51" i="30"/>
  <c r="AS48" i="30"/>
  <c r="AS47" i="30"/>
  <c r="AS45" i="30"/>
  <c r="AS46" i="30"/>
  <c r="AS44" i="30"/>
  <c r="AS43" i="30"/>
  <c r="AS42" i="30"/>
  <c r="Y10" i="30"/>
  <c r="Y7" i="1"/>
  <c r="Y10" i="1"/>
  <c r="B62" i="30" l="1"/>
  <c r="J39" i="30"/>
  <c r="AS51" i="25" l="1"/>
  <c r="H39" i="25" l="1"/>
  <c r="AS54" i="25"/>
  <c r="AS53" i="25"/>
  <c r="AS52" i="25"/>
  <c r="AS49" i="25"/>
  <c r="AS48" i="25"/>
  <c r="AS47" i="25"/>
  <c r="AS45" i="25"/>
  <c r="AS46" i="25"/>
  <c r="AS44" i="25"/>
  <c r="AS43" i="25"/>
  <c r="AS42" i="25"/>
  <c r="Y10" i="25"/>
  <c r="Y7" i="25"/>
  <c r="B61" i="25" l="1"/>
  <c r="AS49" i="1"/>
  <c r="AS69" i="1" l="1"/>
  <c r="AS68" i="1"/>
  <c r="AS67" i="1"/>
  <c r="J39" i="1" l="1"/>
  <c r="AS54" i="1"/>
  <c r="AS53" i="1"/>
  <c r="AS52" i="1"/>
  <c r="AS51" i="1"/>
  <c r="AS48" i="1"/>
  <c r="AS47" i="1"/>
  <c r="AS45" i="1"/>
  <c r="AS46" i="1"/>
  <c r="AS44" i="1"/>
  <c r="AS43" i="1"/>
  <c r="AS42" i="1"/>
  <c r="B61" i="1" l="1"/>
</calcChain>
</file>

<file path=xl/sharedStrings.xml><?xml version="1.0" encoding="utf-8"?>
<sst xmlns="http://schemas.openxmlformats.org/spreadsheetml/2006/main" count="3478" uniqueCount="1140">
  <si>
    <t>受付</t>
    <rPh sb="0" eb="1">
      <t>ウ</t>
    </rPh>
    <rPh sb="1" eb="2">
      <t>ツ</t>
    </rPh>
    <phoneticPr fontId="2"/>
  </si>
  <si>
    <t>証明書No.</t>
    <rPh sb="0" eb="3">
      <t>ショウメイショ</t>
    </rPh>
    <phoneticPr fontId="2"/>
  </si>
  <si>
    <t>年</t>
    <rPh sb="0" eb="1">
      <t>ネン</t>
    </rPh>
    <phoneticPr fontId="2"/>
  </si>
  <si>
    <t>月</t>
    <rPh sb="0" eb="1">
      <t>ガツ</t>
    </rPh>
    <phoneticPr fontId="2"/>
  </si>
  <si>
    <t>日</t>
    <rPh sb="0" eb="1">
      <t>ヒ</t>
    </rPh>
    <phoneticPr fontId="2"/>
  </si>
  <si>
    <t>納期</t>
    <rPh sb="0" eb="2">
      <t>ノウキ</t>
    </rPh>
    <phoneticPr fontId="2"/>
  </si>
  <si>
    <t>依
頼
者</t>
    <rPh sb="0" eb="3">
      <t>イライ</t>
    </rPh>
    <rPh sb="4" eb="5">
      <t>シャ</t>
    </rPh>
    <phoneticPr fontId="2"/>
  </si>
  <si>
    <t>（会社名）</t>
    <rPh sb="1" eb="3">
      <t>カイシャ</t>
    </rPh>
    <rPh sb="3" eb="4">
      <t>メイ</t>
    </rPh>
    <phoneticPr fontId="2"/>
  </si>
  <si>
    <t>（担当者）</t>
    <rPh sb="1" eb="4">
      <t>タントウシャ</t>
    </rPh>
    <phoneticPr fontId="2"/>
  </si>
  <si>
    <t>（所在地）</t>
    <rPh sb="1" eb="4">
      <t>ショザイチ</t>
    </rPh>
    <phoneticPr fontId="2"/>
  </si>
  <si>
    <t>手数料
請求先</t>
    <rPh sb="0" eb="3">
      <t>テスウリョウ</t>
    </rPh>
    <rPh sb="4" eb="6">
      <t>セイキュウ</t>
    </rPh>
    <rPh sb="6" eb="7">
      <t>サキ</t>
    </rPh>
    <phoneticPr fontId="2"/>
  </si>
  <si>
    <t>残試料</t>
    <rPh sb="0" eb="1">
      <t>ザン</t>
    </rPh>
    <rPh sb="1" eb="3">
      <t>シリョウ</t>
    </rPh>
    <phoneticPr fontId="2"/>
  </si>
  <si>
    <t>試験片</t>
    <rPh sb="0" eb="2">
      <t>シケン</t>
    </rPh>
    <rPh sb="2" eb="3">
      <t>カタヤマ</t>
    </rPh>
    <phoneticPr fontId="2"/>
  </si>
  <si>
    <t>納入先</t>
    <rPh sb="0" eb="2">
      <t>ノウニュウ</t>
    </rPh>
    <rPh sb="2" eb="3">
      <t>サキ</t>
    </rPh>
    <phoneticPr fontId="2"/>
  </si>
  <si>
    <t>（担当）</t>
    <rPh sb="1" eb="3">
      <t>タントウ</t>
    </rPh>
    <phoneticPr fontId="2"/>
  </si>
  <si>
    <t xml:space="preserve"> </t>
    <phoneticPr fontId="2"/>
  </si>
  <si>
    <t>汗</t>
    <rPh sb="0" eb="1">
      <t>アセ</t>
    </rPh>
    <phoneticPr fontId="2"/>
  </si>
  <si>
    <t>ドライ</t>
    <phoneticPr fontId="2"/>
  </si>
  <si>
    <t>色泣き</t>
    <rPh sb="0" eb="1">
      <t>イロ</t>
    </rPh>
    <rPh sb="1" eb="2">
      <t>ナ</t>
    </rPh>
    <phoneticPr fontId="2"/>
  </si>
  <si>
    <t>製品カット</t>
    <rPh sb="0" eb="2">
      <t>セイヒン</t>
    </rPh>
    <phoneticPr fontId="2"/>
  </si>
  <si>
    <t>滑脱抵抗力</t>
    <rPh sb="0" eb="2">
      <t>カツダツ</t>
    </rPh>
    <rPh sb="2" eb="5">
      <t>テイコウリョク</t>
    </rPh>
    <phoneticPr fontId="2"/>
  </si>
  <si>
    <t>毛羽付着</t>
    <rPh sb="0" eb="2">
      <t>ケバ</t>
    </rPh>
    <rPh sb="2" eb="4">
      <t>フチャク</t>
    </rPh>
    <phoneticPr fontId="2"/>
  </si>
  <si>
    <t>破裂強さ</t>
    <rPh sb="0" eb="2">
      <t>ハレツ</t>
    </rPh>
    <rPh sb="2" eb="3">
      <t>ツヨ</t>
    </rPh>
    <phoneticPr fontId="2"/>
  </si>
  <si>
    <t>工程内</t>
    <rPh sb="0" eb="2">
      <t>コウテイ</t>
    </rPh>
    <rPh sb="2" eb="3">
      <t>ナイ</t>
    </rPh>
    <phoneticPr fontId="2"/>
  </si>
  <si>
    <t>最終</t>
    <rPh sb="0" eb="2">
      <t>サイシュウ</t>
    </rPh>
    <phoneticPr fontId="2"/>
  </si>
  <si>
    <t>引渡し</t>
    <rPh sb="0" eb="2">
      <t>ヒキワタ</t>
    </rPh>
    <phoneticPr fontId="2"/>
  </si>
  <si>
    <t>１．一般　２．所見　３．納入前</t>
    <rPh sb="2" eb="4">
      <t>イッパン</t>
    </rPh>
    <rPh sb="7" eb="9">
      <t>ショケン</t>
    </rPh>
    <rPh sb="12" eb="14">
      <t>ノウニュウ</t>
    </rPh>
    <rPh sb="14" eb="15">
      <t>マエ</t>
    </rPh>
    <phoneticPr fontId="2"/>
  </si>
  <si>
    <t>１．短繊維　２．糸　３．編物</t>
    <rPh sb="2" eb="5">
      <t>タンセンイ</t>
    </rPh>
    <rPh sb="8" eb="9">
      <t>イト</t>
    </rPh>
    <rPh sb="12" eb="14">
      <t>アミモノ</t>
    </rPh>
    <phoneticPr fontId="2"/>
  </si>
  <si>
    <t>項
目
数
計</t>
    <rPh sb="0" eb="3">
      <t>コウモク</t>
    </rPh>
    <rPh sb="4" eb="5">
      <t>スウ</t>
    </rPh>
    <rPh sb="6" eb="7">
      <t>ケイ</t>
    </rPh>
    <phoneticPr fontId="2"/>
  </si>
  <si>
    <t>４．出張検査　５．契約　６．その他</t>
    <rPh sb="2" eb="4">
      <t>シュッチョウ</t>
    </rPh>
    <rPh sb="4" eb="6">
      <t>ケンサ</t>
    </rPh>
    <rPh sb="9" eb="11">
      <t>ケイヤク</t>
    </rPh>
    <rPh sb="16" eb="17">
      <t>タ</t>
    </rPh>
    <phoneticPr fontId="2"/>
  </si>
  <si>
    <t>４．衣料　５．寝装　６．インテ</t>
    <rPh sb="2" eb="4">
      <t>イリョウ</t>
    </rPh>
    <rPh sb="7" eb="8">
      <t>シング</t>
    </rPh>
    <rPh sb="8" eb="9">
      <t>ソウ</t>
    </rPh>
    <phoneticPr fontId="2"/>
  </si>
  <si>
    <t>７．産資　８．雑貨　９．その他</t>
    <rPh sb="2" eb="3">
      <t>サンギョウ</t>
    </rPh>
    <rPh sb="3" eb="4">
      <t>シザイ</t>
    </rPh>
    <rPh sb="7" eb="9">
      <t>ザッカ</t>
    </rPh>
    <rPh sb="14" eb="15">
      <t>タ</t>
    </rPh>
    <phoneticPr fontId="2"/>
  </si>
  <si>
    <t>サンプル品番：</t>
    <rPh sb="4" eb="6">
      <t>ヒンバン</t>
    </rPh>
    <phoneticPr fontId="2"/>
  </si>
  <si>
    <t>本生産品番：</t>
    <rPh sb="0" eb="1">
      <t>ホン</t>
    </rPh>
    <rPh sb="1" eb="3">
      <t>セイサン</t>
    </rPh>
    <rPh sb="3" eb="5">
      <t>ヒンバン</t>
    </rPh>
    <phoneticPr fontId="2"/>
  </si>
  <si>
    <t>（部署）</t>
    <rPh sb="1" eb="3">
      <t>ブショ</t>
    </rPh>
    <phoneticPr fontId="2"/>
  </si>
  <si>
    <t>FAX :</t>
    <phoneticPr fontId="2"/>
  </si>
  <si>
    <t>月</t>
    <rPh sb="0" eb="1">
      <t>ツキ</t>
    </rPh>
    <phoneticPr fontId="2"/>
  </si>
  <si>
    <t>（部課名）</t>
    <phoneticPr fontId="2"/>
  </si>
  <si>
    <t>〒</t>
    <phoneticPr fontId="2"/>
  </si>
  <si>
    <t>TEL :</t>
    <phoneticPr fontId="2"/>
  </si>
  <si>
    <t>昇華</t>
    <rPh sb="0" eb="2">
      <t>ショウカ</t>
    </rPh>
    <phoneticPr fontId="2"/>
  </si>
  <si>
    <t>（担当）</t>
    <phoneticPr fontId="2"/>
  </si>
  <si>
    <t>縫製工場名：</t>
    <rPh sb="0" eb="2">
      <t>ホウセイ</t>
    </rPh>
    <rPh sb="2" eb="4">
      <t>コウジョウ</t>
    </rPh>
    <rPh sb="4" eb="5">
      <t>メイ</t>
    </rPh>
    <phoneticPr fontId="2"/>
  </si>
  <si>
    <t>㈱ユニクロ専用試験依頼書</t>
    <rPh sb="5" eb="7">
      <t>センヨウ</t>
    </rPh>
    <rPh sb="7" eb="9">
      <t>シケン</t>
    </rPh>
    <rPh sb="9" eb="10">
      <t>ヤスシ</t>
    </rPh>
    <rPh sb="10" eb="11">
      <t>ヨリ</t>
    </rPh>
    <rPh sb="11" eb="12">
      <t>ショ</t>
    </rPh>
    <phoneticPr fontId="2"/>
  </si>
  <si>
    <t>シーズン：</t>
    <phoneticPr fontId="2"/>
  </si>
  <si>
    <t>ＦＡＸ</t>
    <phoneticPr fontId="2"/>
  </si>
  <si>
    <t>/</t>
    <phoneticPr fontId="2"/>
  </si>
  <si>
    <t>SHANGHAI KAKON INSPECTION &amp; TESTING SERVICE Co.,Ltd.
(Shanghai KAKON)</t>
    <phoneticPr fontId="2"/>
  </si>
  <si>
    <t xml:space="preserve">東京事業所 本所 </t>
    <phoneticPr fontId="2"/>
  </si>
  <si>
    <t>東京事業所  堀留ラボ</t>
    <phoneticPr fontId="2"/>
  </si>
  <si>
    <t>〒103-0012 東京都中央区日本橋堀留町1-9-10 上野ビル 2F
TEL : 03-3661-5618 FAX : 03-3661-1592</t>
    <phoneticPr fontId="2"/>
  </si>
  <si>
    <t>〒332-0016 埼玉県川口市幸町1-7-22
TEL : 048-258-3277   FAX : 048-258-3288</t>
    <phoneticPr fontId="2"/>
  </si>
  <si>
    <t>東京事業所  原宿ラボ</t>
    <phoneticPr fontId="2"/>
  </si>
  <si>
    <t>〒151-0053 東京都渋谷区代々木1-20-3 
TEL : 03-5358-4741 FAX : 03-5358-4742</t>
    <phoneticPr fontId="2"/>
  </si>
  <si>
    <t>東京事業所  目黒ラボ</t>
    <phoneticPr fontId="2"/>
  </si>
  <si>
    <t>〒141-0021 東京都品川区上大崎4-5-37 本多電機ビル 1F
TEL : 03-5759-4120 FAX : 03-5759-4121</t>
    <phoneticPr fontId="2"/>
  </si>
  <si>
    <t>東海事業所  一宮ラボ</t>
    <phoneticPr fontId="2"/>
  </si>
  <si>
    <t>〒491-0042 愛知県一宮市松降1-1-13
TEL : 0586-28-8123 FAX : 0586-28-8125</t>
    <phoneticPr fontId="2"/>
  </si>
  <si>
    <t xml:space="preserve">北陸検査所 </t>
    <phoneticPr fontId="2"/>
  </si>
  <si>
    <t>京都検査所</t>
    <phoneticPr fontId="2"/>
  </si>
  <si>
    <t>〒604-8431 京都府京都市中京区西ノ京原町67-1 UNITYビル 3F
TEL : 075-802-7272 FAX : 075-802-7282</t>
    <phoneticPr fontId="2"/>
  </si>
  <si>
    <t xml:space="preserve">大阪事業所 </t>
    <phoneticPr fontId="2"/>
  </si>
  <si>
    <t>〒550-0002 大阪府大阪市西区江戸堀2-5-19
TEL : 06-6441-6756 FAX : 06-6448-7720</t>
    <phoneticPr fontId="2"/>
  </si>
  <si>
    <t>〒721-0952 広島県福山市曙町5-22-7
TEL : 084-981-2510 FAX : 084-981-2521</t>
    <phoneticPr fontId="2"/>
  </si>
  <si>
    <t>品 名：</t>
    <rPh sb="0" eb="1">
      <t>ヒン</t>
    </rPh>
    <rPh sb="2" eb="3">
      <t>メイ</t>
    </rPh>
    <phoneticPr fontId="2"/>
  </si>
  <si>
    <t>素材工場名：</t>
    <phoneticPr fontId="2"/>
  </si>
  <si>
    <t>完了希望日</t>
    <phoneticPr fontId="2"/>
  </si>
  <si>
    <t>結果連絡</t>
    <phoneticPr fontId="2"/>
  </si>
  <si>
    <t>/</t>
    <phoneticPr fontId="2"/>
  </si>
  <si>
    <t>）</t>
    <phoneticPr fontId="2"/>
  </si>
  <si>
    <t>製品検査</t>
    <rPh sb="0" eb="2">
      <t>セイヒン</t>
    </rPh>
    <rPh sb="2" eb="4">
      <t>ケンサ</t>
    </rPh>
    <phoneticPr fontId="2"/>
  </si>
  <si>
    <t>色名</t>
    <rPh sb="0" eb="2">
      <t>イロメイ</t>
    </rPh>
    <phoneticPr fontId="2"/>
  </si>
  <si>
    <t>（</t>
    <phoneticPr fontId="2"/>
  </si>
  <si>
    <t>耐干洗性</t>
    <phoneticPr fontId="2"/>
  </si>
  <si>
    <t>甲醛含量</t>
    <phoneticPr fontId="2"/>
  </si>
  <si>
    <t>（部门）</t>
    <phoneticPr fontId="2"/>
  </si>
  <si>
    <t>依頼カラー</t>
    <rPh sb="0" eb="2">
      <t>イライ</t>
    </rPh>
    <phoneticPr fontId="2"/>
  </si>
  <si>
    <t>〒918-8016 福井市江端町10字33
TEL: (0776)38-6080　FAX: (0776)38-6112</t>
    <phoneticPr fontId="2"/>
  </si>
  <si>
    <t>西部検査所</t>
    <phoneticPr fontId="2"/>
  </si>
  <si>
    <t>Bureau Veritas CPS (Thailand) Limited &amp; TESTING CO.,LTD.</t>
    <phoneticPr fontId="2"/>
  </si>
  <si>
    <t>証明書記入依頼者名</t>
    <rPh sb="0" eb="3">
      <t>ショウメイショ</t>
    </rPh>
    <rPh sb="3" eb="5">
      <t>キニュウ</t>
    </rPh>
    <rPh sb="5" eb="8">
      <t>イライシャ</t>
    </rPh>
    <rPh sb="8" eb="9">
      <t>メイ</t>
    </rPh>
    <phoneticPr fontId="2"/>
  </si>
  <si>
    <t>（部課名）</t>
    <phoneticPr fontId="2"/>
  </si>
  <si>
    <t>〒</t>
    <phoneticPr fontId="2"/>
  </si>
  <si>
    <t>TEL :</t>
    <phoneticPr fontId="2"/>
  </si>
  <si>
    <t>FAX :</t>
    <phoneticPr fontId="2"/>
  </si>
  <si>
    <r>
      <t xml:space="preserve">Bulk </t>
    </r>
    <r>
      <rPr>
        <b/>
        <sz val="8"/>
        <color indexed="10"/>
        <rFont val="ＭＳ Ｐゴシック"/>
        <family val="3"/>
        <charset val="128"/>
      </rPr>
      <t>バルク</t>
    </r>
    <phoneticPr fontId="2"/>
  </si>
  <si>
    <r>
      <rPr>
        <b/>
        <sz val="12"/>
        <color indexed="10"/>
        <rFont val="ＭＳ Ｐゴシック"/>
        <family val="3"/>
        <charset val="128"/>
      </rPr>
      <t>APP Sample</t>
    </r>
    <r>
      <rPr>
        <b/>
        <sz val="14"/>
        <color indexed="10"/>
        <rFont val="ＭＳ Ｐゴシック"/>
        <family val="2"/>
        <charset val="128"/>
      </rPr>
      <t xml:space="preserve">
</t>
    </r>
    <r>
      <rPr>
        <b/>
        <sz val="8"/>
        <color indexed="10"/>
        <rFont val="ＭＳ Ｐゴシック"/>
        <family val="3"/>
        <charset val="128"/>
      </rPr>
      <t>APPサンプル</t>
    </r>
    <phoneticPr fontId="2"/>
  </si>
  <si>
    <r>
      <rPr>
        <b/>
        <sz val="11"/>
        <color indexed="10"/>
        <rFont val="ＭＳ Ｐゴシック"/>
        <family val="3"/>
        <charset val="128"/>
      </rPr>
      <t>Each Color
Sample</t>
    </r>
    <r>
      <rPr>
        <b/>
        <sz val="14"/>
        <color indexed="10"/>
        <rFont val="ＭＳ Ｐゴシック"/>
        <family val="2"/>
        <charset val="128"/>
      </rPr>
      <t xml:space="preserve">
</t>
    </r>
    <r>
      <rPr>
        <b/>
        <sz val="8"/>
        <color indexed="10"/>
        <rFont val="ＭＳ Ｐゴシック"/>
        <family val="3"/>
        <charset val="128"/>
      </rPr>
      <t>各色サンプル</t>
    </r>
    <rPh sb="18" eb="20">
      <t>カクショク</t>
    </rPh>
    <phoneticPr fontId="2"/>
  </si>
  <si>
    <t>シーズン：</t>
    <phoneticPr fontId="2"/>
  </si>
  <si>
    <t>検査所間振替</t>
    <rPh sb="0" eb="2">
      <t>ケンサ</t>
    </rPh>
    <rPh sb="2" eb="3">
      <t>ジョ</t>
    </rPh>
    <rPh sb="3" eb="4">
      <t>アイダ</t>
    </rPh>
    <rPh sb="4" eb="6">
      <t>フリカエ</t>
    </rPh>
    <phoneticPr fontId="2"/>
  </si>
  <si>
    <t>（検査所）</t>
    <rPh sb="1" eb="3">
      <t>ケンサ</t>
    </rPh>
    <rPh sb="3" eb="4">
      <t>ジョ</t>
    </rPh>
    <phoneticPr fontId="2"/>
  </si>
  <si>
    <t>（金額）</t>
    <rPh sb="1" eb="3">
      <t>キンガク</t>
    </rPh>
    <phoneticPr fontId="2"/>
  </si>
  <si>
    <t>組成：</t>
    <rPh sb="0" eb="2">
      <t>ソセイ</t>
    </rPh>
    <phoneticPr fontId="2"/>
  </si>
  <si>
    <t>手数料計</t>
    <rPh sb="0" eb="3">
      <t>テスウリョウ</t>
    </rPh>
    <rPh sb="3" eb="4">
      <t>ケイ</t>
    </rPh>
    <phoneticPr fontId="2"/>
  </si>
  <si>
    <t>縫製工場名：</t>
    <rPh sb="0" eb="2">
      <t>ホウセイ</t>
    </rPh>
    <rPh sb="2" eb="4">
      <t>コウジョウ</t>
    </rPh>
    <rPh sb="4" eb="5">
      <t>メイ</t>
    </rPh>
    <phoneticPr fontId="2"/>
  </si>
  <si>
    <t>(FTY CODE)</t>
    <phoneticPr fontId="2"/>
  </si>
  <si>
    <t>プリーツ加工</t>
    <rPh sb="4" eb="6">
      <t>カコウ</t>
    </rPh>
    <phoneticPr fontId="2"/>
  </si>
  <si>
    <t>はっ水加工</t>
    <rPh sb="2" eb="3">
      <t>スイ</t>
    </rPh>
    <rPh sb="3" eb="5">
      <t>カコウ</t>
    </rPh>
    <phoneticPr fontId="2"/>
  </si>
  <si>
    <t>顔料プリント</t>
    <rPh sb="0" eb="2">
      <t>ガンリョウ</t>
    </rPh>
    <phoneticPr fontId="2"/>
  </si>
  <si>
    <t>硫化染料</t>
    <rPh sb="0" eb="2">
      <t>リュウカ</t>
    </rPh>
    <rPh sb="2" eb="4">
      <t>センリョウ</t>
    </rPh>
    <phoneticPr fontId="2"/>
  </si>
  <si>
    <t>トップ染め</t>
    <rPh sb="3" eb="4">
      <t>ソ</t>
    </rPh>
    <phoneticPr fontId="2"/>
  </si>
  <si>
    <t>金属付属のコーティング</t>
    <rPh sb="0" eb="2">
      <t>キンゾク</t>
    </rPh>
    <rPh sb="2" eb="4">
      <t>フゾク</t>
    </rPh>
    <phoneticPr fontId="2"/>
  </si>
  <si>
    <t>（前回報告書No.</t>
    <rPh sb="3" eb="6">
      <t>ホウコクショ</t>
    </rPh>
    <phoneticPr fontId="2"/>
  </si>
  <si>
    <t>該当するもの全てに ✓ してください。</t>
    <rPh sb="6" eb="7">
      <t>スベ</t>
    </rPh>
    <phoneticPr fontId="2"/>
  </si>
  <si>
    <t>該当するアイテム全てに ✓ してください。</t>
    <rPh sb="0" eb="2">
      <t>ガイトウ</t>
    </rPh>
    <rPh sb="8" eb="9">
      <t>スベ</t>
    </rPh>
    <phoneticPr fontId="2"/>
  </si>
  <si>
    <t>再検査もしくは指定項目の場合は、下記より項目を選択するか、自由記入欄に試験項目名を記載すること。</t>
    <rPh sb="0" eb="1">
      <t>サイ</t>
    </rPh>
    <rPh sb="1" eb="3">
      <t>ケンサ</t>
    </rPh>
    <rPh sb="7" eb="9">
      <t>シテイ</t>
    </rPh>
    <rPh sb="9" eb="11">
      <t>コウモク</t>
    </rPh>
    <rPh sb="12" eb="14">
      <t>バアイ</t>
    </rPh>
    <rPh sb="16" eb="18">
      <t>カキ</t>
    </rPh>
    <rPh sb="20" eb="22">
      <t>コウモク</t>
    </rPh>
    <rPh sb="23" eb="25">
      <t>センタク</t>
    </rPh>
    <rPh sb="29" eb="31">
      <t>ジユウ</t>
    </rPh>
    <rPh sb="31" eb="33">
      <t>キニュウ</t>
    </rPh>
    <rPh sb="33" eb="34">
      <t>ラン</t>
    </rPh>
    <rPh sb="35" eb="37">
      <t>シケン</t>
    </rPh>
    <rPh sb="37" eb="39">
      <t>コウモク</t>
    </rPh>
    <rPh sb="39" eb="40">
      <t>メイ</t>
    </rPh>
    <rPh sb="41" eb="43">
      <t>キサイ</t>
    </rPh>
    <phoneticPr fontId="2"/>
  </si>
  <si>
    <t>）点</t>
    <rPh sb="1" eb="2">
      <t>テン</t>
    </rPh>
    <phoneticPr fontId="2"/>
  </si>
  <si>
    <t>堅ろう度</t>
    <rPh sb="0" eb="1">
      <t>ケン</t>
    </rPh>
    <rPh sb="3" eb="4">
      <t>ド</t>
    </rPh>
    <phoneticPr fontId="2"/>
  </si>
  <si>
    <t>耐光</t>
    <rPh sb="0" eb="1">
      <t>タイ</t>
    </rPh>
    <rPh sb="1" eb="2">
      <t>コウ</t>
    </rPh>
    <phoneticPr fontId="2"/>
  </si>
  <si>
    <t>洗濯</t>
    <rPh sb="0" eb="2">
      <t>センタク</t>
    </rPh>
    <phoneticPr fontId="2"/>
  </si>
  <si>
    <t>汗</t>
    <rPh sb="0" eb="1">
      <t>アセ</t>
    </rPh>
    <phoneticPr fontId="2"/>
  </si>
  <si>
    <t>摩擦</t>
    <rPh sb="0" eb="2">
      <t>マサツ</t>
    </rPh>
    <phoneticPr fontId="2"/>
  </si>
  <si>
    <t>ドライ</t>
    <phoneticPr fontId="2"/>
  </si>
  <si>
    <t>昇華</t>
    <rPh sb="0" eb="2">
      <t>ショウカ</t>
    </rPh>
    <phoneticPr fontId="2"/>
  </si>
  <si>
    <t>水</t>
    <rPh sb="0" eb="1">
      <t>ミズ</t>
    </rPh>
    <phoneticPr fontId="2"/>
  </si>
  <si>
    <t>窒素酸化物</t>
    <rPh sb="0" eb="2">
      <t>チッソ</t>
    </rPh>
    <rPh sb="2" eb="4">
      <t>サンカ</t>
    </rPh>
    <rPh sb="4" eb="5">
      <t>ブツ</t>
    </rPh>
    <phoneticPr fontId="2"/>
  </si>
  <si>
    <t>水滴下</t>
    <rPh sb="0" eb="1">
      <t>ミズ</t>
    </rPh>
    <rPh sb="1" eb="3">
      <t>テキカ</t>
    </rPh>
    <phoneticPr fontId="2"/>
  </si>
  <si>
    <t>オゾン</t>
    <phoneticPr fontId="2"/>
  </si>
  <si>
    <t>耐久性</t>
    <rPh sb="0" eb="3">
      <t>タイキュウセイ</t>
    </rPh>
    <phoneticPr fontId="2"/>
  </si>
  <si>
    <t>酸素系漂白</t>
    <rPh sb="0" eb="2">
      <t>サンソ</t>
    </rPh>
    <rPh sb="2" eb="3">
      <t>ケイ</t>
    </rPh>
    <rPh sb="3" eb="5">
      <t>ヒョウハク</t>
    </rPh>
    <phoneticPr fontId="2"/>
  </si>
  <si>
    <t>GB摩擦</t>
    <rPh sb="2" eb="4">
      <t>マサツ</t>
    </rPh>
    <phoneticPr fontId="2"/>
  </si>
  <si>
    <t>物性</t>
    <rPh sb="0" eb="2">
      <t>ブッセイ</t>
    </rPh>
    <phoneticPr fontId="2"/>
  </si>
  <si>
    <t>縫目強さ</t>
    <rPh sb="0" eb="2">
      <t>ヌイメ</t>
    </rPh>
    <rPh sb="2" eb="3">
      <t>ツヨ</t>
    </rPh>
    <phoneticPr fontId="2"/>
  </si>
  <si>
    <t>剥離強さ</t>
    <rPh sb="0" eb="2">
      <t>ハクリ</t>
    </rPh>
    <rPh sb="2" eb="3">
      <t>ツヨ</t>
    </rPh>
    <phoneticPr fontId="2"/>
  </si>
  <si>
    <t>目寄れ</t>
    <rPh sb="0" eb="1">
      <t>メ</t>
    </rPh>
    <rPh sb="1" eb="2">
      <t>ヨ</t>
    </rPh>
    <phoneticPr fontId="2"/>
  </si>
  <si>
    <t>釦耐衝撃</t>
    <rPh sb="0" eb="1">
      <t>ボタン</t>
    </rPh>
    <rPh sb="1" eb="2">
      <t>タイ</t>
    </rPh>
    <rPh sb="2" eb="4">
      <t>ショウゲキ</t>
    </rPh>
    <phoneticPr fontId="2"/>
  </si>
  <si>
    <t>摩擦溶融</t>
    <rPh sb="0" eb="2">
      <t>マサツ</t>
    </rPh>
    <rPh sb="2" eb="4">
      <t>ヨウユウ</t>
    </rPh>
    <phoneticPr fontId="2"/>
  </si>
  <si>
    <t>脱毛率</t>
    <rPh sb="0" eb="2">
      <t>ダツモウ</t>
    </rPh>
    <rPh sb="2" eb="3">
      <t>リツ</t>
    </rPh>
    <phoneticPr fontId="2"/>
  </si>
  <si>
    <t>伸長回復率</t>
    <rPh sb="0" eb="2">
      <t>シンチョウ</t>
    </rPh>
    <rPh sb="2" eb="4">
      <t>カイフク</t>
    </rPh>
    <rPh sb="4" eb="5">
      <t>リツ</t>
    </rPh>
    <phoneticPr fontId="2"/>
  </si>
  <si>
    <t>パイル保持性</t>
    <rPh sb="3" eb="5">
      <t>ホジ</t>
    </rPh>
    <rPh sb="5" eb="6">
      <t>セイ</t>
    </rPh>
    <phoneticPr fontId="2"/>
  </si>
  <si>
    <t>摩耗強さ</t>
    <rPh sb="0" eb="2">
      <t>マモウ</t>
    </rPh>
    <rPh sb="2" eb="3">
      <t>ツヨ</t>
    </rPh>
    <phoneticPr fontId="2"/>
  </si>
  <si>
    <t>ジャングルテスト</t>
    <phoneticPr fontId="2"/>
  </si>
  <si>
    <t>安全性</t>
    <rPh sb="0" eb="3">
      <t>アンゼンセイ</t>
    </rPh>
    <phoneticPr fontId="2"/>
  </si>
  <si>
    <t>蛍光溶出</t>
    <rPh sb="0" eb="2">
      <t>ケイコウ</t>
    </rPh>
    <rPh sb="2" eb="4">
      <t>ヨウシュツ</t>
    </rPh>
    <phoneticPr fontId="2"/>
  </si>
  <si>
    <t>機能性</t>
    <rPh sb="0" eb="3">
      <t>キノウセイ</t>
    </rPh>
    <phoneticPr fontId="2"/>
  </si>
  <si>
    <t>接触冷感</t>
    <rPh sb="0" eb="2">
      <t>セッショク</t>
    </rPh>
    <rPh sb="2" eb="4">
      <t>レイカン</t>
    </rPh>
    <phoneticPr fontId="2"/>
  </si>
  <si>
    <t>静電気防止（JIS L 1094）</t>
    <rPh sb="0" eb="3">
      <t>セイデンキ</t>
    </rPh>
    <rPh sb="3" eb="5">
      <t>ボウシ</t>
    </rPh>
    <phoneticPr fontId="2"/>
  </si>
  <si>
    <t>静電気防止（JIS T 8118）</t>
    <rPh sb="0" eb="3">
      <t>セイデンキ</t>
    </rPh>
    <rPh sb="3" eb="5">
      <t>ボウシ</t>
    </rPh>
    <phoneticPr fontId="2"/>
  </si>
  <si>
    <t>耐久はっ水</t>
    <rPh sb="0" eb="2">
      <t>タイキュウ</t>
    </rPh>
    <rPh sb="4" eb="5">
      <t>スイ</t>
    </rPh>
    <phoneticPr fontId="2"/>
  </si>
  <si>
    <t>製品検査</t>
    <rPh sb="0" eb="2">
      <t>セイヒン</t>
    </rPh>
    <rPh sb="2" eb="4">
      <t>ケンサ</t>
    </rPh>
    <phoneticPr fontId="2"/>
  </si>
  <si>
    <t>pH</t>
    <phoneticPr fontId="2"/>
  </si>
  <si>
    <t>滑脱抵抗力</t>
    <rPh sb="0" eb="2">
      <t>カツダツ</t>
    </rPh>
    <rPh sb="2" eb="4">
      <t>テイコウ</t>
    </rPh>
    <rPh sb="4" eb="5">
      <t>リョク</t>
    </rPh>
    <phoneticPr fontId="2"/>
  </si>
  <si>
    <t>羽毛吹き出し</t>
    <rPh sb="0" eb="2">
      <t>ウモウ</t>
    </rPh>
    <rPh sb="2" eb="3">
      <t>フ</t>
    </rPh>
    <rPh sb="4" eb="5">
      <t>ダ</t>
    </rPh>
    <phoneticPr fontId="2"/>
  </si>
  <si>
    <t>SERVICE TYPE</t>
  </si>
  <si>
    <t>SEND FIRST BY</t>
  </si>
  <si>
    <t>EXPECTED DATE OF ISSUE</t>
  </si>
  <si>
    <t>Certificate No.</t>
  </si>
  <si>
    <t>Received Date</t>
  </si>
  <si>
    <t>APPLICANT</t>
  </si>
  <si>
    <t>(Company Name)</t>
  </si>
  <si>
    <t>(Address)</t>
  </si>
  <si>
    <t>(Department)</t>
  </si>
  <si>
    <t>(Person to Contact)</t>
  </si>
  <si>
    <t>COMPANY NAME WRITTEN 
IN CERTIFICATE</t>
  </si>
  <si>
    <t>（Company Name）</t>
  </si>
  <si>
    <t>(Person in Charge)</t>
  </si>
  <si>
    <t>FEE
CLAIMED TO</t>
  </si>
  <si>
    <t>(Dept.)</t>
  </si>
  <si>
    <t>(Name of Buyer)</t>
  </si>
  <si>
    <t>RETURN RESIDUAL SAMPLES</t>
  </si>
  <si>
    <t>RETURN TESTED SPECIMENS</t>
  </si>
  <si>
    <t>GARMENT CUTTING</t>
  </si>
  <si>
    <t>）</t>
  </si>
  <si>
    <t>（Failed test report No.</t>
  </si>
  <si>
    <t>COLOR</t>
  </si>
  <si>
    <t>COLOR NAME</t>
  </si>
  <si>
    <t>Reception</t>
  </si>
  <si>
    <t>Cutting</t>
  </si>
  <si>
    <t>Report</t>
  </si>
  <si>
    <t>Check</t>
  </si>
  <si>
    <t>TEST APPLICATION FORM FOR UNIQLO STANDARDS</t>
  </si>
  <si>
    <t>结果联络方式</t>
    <phoneticPr fontId="2"/>
  </si>
  <si>
    <t>付款
公司名</t>
    <rPh sb="0" eb="2">
      <t>フカン</t>
    </rPh>
    <rPh sb="3" eb="5">
      <t>コンス</t>
    </rPh>
    <rPh sb="5" eb="6">
      <t>メイ</t>
    </rPh>
    <phoneticPr fontId="2"/>
  </si>
  <si>
    <t>（公司名）</t>
    <phoneticPr fontId="2"/>
  </si>
  <si>
    <t>（地址）</t>
    <rPh sb="1" eb="2">
      <t>チ</t>
    </rPh>
    <rPh sb="2" eb="3">
      <t>アト</t>
    </rPh>
    <phoneticPr fontId="2"/>
  </si>
  <si>
    <t>希望完成日</t>
    <phoneticPr fontId="2"/>
  </si>
  <si>
    <t>素材工厂名：</t>
    <phoneticPr fontId="2"/>
  </si>
  <si>
    <t>制品破坏</t>
    <rPh sb="0" eb="1">
      <t>セイ</t>
    </rPh>
    <rPh sb="1" eb="2">
      <t>シナ</t>
    </rPh>
    <rPh sb="2" eb="3">
      <t>ハ</t>
    </rPh>
    <phoneticPr fontId="2"/>
  </si>
  <si>
    <t>色号</t>
    <phoneticPr fontId="2"/>
  </si>
  <si>
    <t>受理</t>
    <phoneticPr fontId="2"/>
  </si>
  <si>
    <t>受理日</t>
    <rPh sb="0" eb="2">
      <t>ジュリ</t>
    </rPh>
    <rPh sb="2" eb="3">
      <t>ビ</t>
    </rPh>
    <phoneticPr fontId="2"/>
  </si>
  <si>
    <t>毛条染色</t>
    <phoneticPr fontId="2"/>
  </si>
  <si>
    <t>机能性</t>
    <phoneticPr fontId="2"/>
  </si>
  <si>
    <t>耐光</t>
  </si>
  <si>
    <t>汗</t>
  </si>
  <si>
    <t>水</t>
  </si>
  <si>
    <t>臭氧</t>
  </si>
  <si>
    <t>吸放湿</t>
  </si>
  <si>
    <t>1st 样品</t>
    <phoneticPr fontId="2"/>
  </si>
  <si>
    <t>大货</t>
    <phoneticPr fontId="2"/>
  </si>
  <si>
    <t>（联络人）</t>
    <rPh sb="3" eb="4">
      <t>ジン</t>
    </rPh>
    <phoneticPr fontId="2"/>
  </si>
  <si>
    <t>电话 :</t>
    <phoneticPr fontId="2"/>
  </si>
  <si>
    <t>（联络人）</t>
    <phoneticPr fontId="2"/>
  </si>
  <si>
    <t>订货方</t>
    <phoneticPr fontId="2"/>
  </si>
  <si>
    <t>株式会社　ユニクロ(优衣库)</t>
    <rPh sb="0" eb="4">
      <t>カブシキガイシャ</t>
    </rPh>
    <rPh sb="11" eb="12">
      <t>ゴロモ</t>
    </rPh>
    <phoneticPr fontId="2"/>
  </si>
  <si>
    <t>面料编号：</t>
    <phoneticPr fontId="2"/>
  </si>
  <si>
    <t>季节：</t>
    <phoneticPr fontId="2"/>
  </si>
  <si>
    <t>组成：</t>
    <phoneticPr fontId="2"/>
  </si>
  <si>
    <t>检查所之间转账</t>
    <rPh sb="2" eb="3">
      <t>ショ</t>
    </rPh>
    <rPh sb="3" eb="4">
      <t>ノ</t>
    </rPh>
    <phoneticPr fontId="2"/>
  </si>
  <si>
    <t>（检查所）</t>
    <phoneticPr fontId="2"/>
  </si>
  <si>
    <t>（金额）</t>
    <phoneticPr fontId="2"/>
  </si>
  <si>
    <t>费用计算</t>
    <phoneticPr fontId="2"/>
  </si>
  <si>
    <t>剪样</t>
    <rPh sb="0" eb="1">
      <t>セン</t>
    </rPh>
    <phoneticPr fontId="2"/>
  </si>
  <si>
    <t>报告书</t>
    <rPh sb="1" eb="2">
      <t>ツゲル</t>
    </rPh>
    <phoneticPr fontId="2"/>
  </si>
  <si>
    <t>确认</t>
    <rPh sb="0" eb="1">
      <t>カク</t>
    </rPh>
    <phoneticPr fontId="2"/>
  </si>
  <si>
    <t>委
托
人</t>
    <rPh sb="0" eb="1">
      <t>イ</t>
    </rPh>
    <rPh sb="2" eb="3">
      <t>タク</t>
    </rPh>
    <phoneticPr fontId="2"/>
  </si>
  <si>
    <t>传真</t>
    <phoneticPr fontId="2"/>
  </si>
  <si>
    <t>传真 :</t>
    <phoneticPr fontId="2"/>
  </si>
  <si>
    <t>证明书交期</t>
    <phoneticPr fontId="2"/>
  </si>
  <si>
    <t>须记载在证明书上的委托公司名</t>
    <phoneticPr fontId="2"/>
  </si>
  <si>
    <t>剩余试料</t>
    <rPh sb="0" eb="1">
      <t>アマ</t>
    </rPh>
    <rPh sb="1" eb="2">
      <t>ヨ</t>
    </rPh>
    <rPh sb="3" eb="4">
      <t>リョウ</t>
    </rPh>
    <phoneticPr fontId="2"/>
  </si>
  <si>
    <t>试样</t>
    <phoneticPr fontId="2"/>
  </si>
  <si>
    <t>）件</t>
    <phoneticPr fontId="2"/>
  </si>
  <si>
    <t>如果是再检査或是指定项目检查, 请选择下面项目, 或在备注栏里填写实验项目名。</t>
    <rPh sb="0" eb="1">
      <t>ギン</t>
    </rPh>
    <rPh sb="1" eb="2">
      <t>ハタス</t>
    </rPh>
    <rPh sb="2" eb="3">
      <t>ゼ</t>
    </rPh>
    <rPh sb="3" eb="4">
      <t>サイ</t>
    </rPh>
    <rPh sb="5" eb="6">
      <t>サ</t>
    </rPh>
    <rPh sb="6" eb="7">
      <t>アル</t>
    </rPh>
    <rPh sb="7" eb="8">
      <t>ゼ</t>
    </rPh>
    <rPh sb="8" eb="10">
      <t>シテイ</t>
    </rPh>
    <rPh sb="11" eb="12">
      <t>メ</t>
    </rPh>
    <rPh sb="19" eb="20">
      <t>シタ</t>
    </rPh>
    <rPh sb="20" eb="21">
      <t>メン</t>
    </rPh>
    <rPh sb="22" eb="23">
      <t>メ</t>
    </rPh>
    <rPh sb="25" eb="26">
      <t>アル</t>
    </rPh>
    <rPh sb="26" eb="27">
      <t>ザイ</t>
    </rPh>
    <rPh sb="30" eb="31">
      <t>リ</t>
    </rPh>
    <rPh sb="31" eb="32">
      <t>テン</t>
    </rPh>
    <rPh sb="32" eb="33">
      <t>シャ</t>
    </rPh>
    <rPh sb="36" eb="37">
      <t>メ</t>
    </rPh>
    <rPh sb="37" eb="38">
      <t>メイ</t>
    </rPh>
    <phoneticPr fontId="2"/>
  </si>
  <si>
    <r>
      <t xml:space="preserve">符合的请打 </t>
    </r>
    <r>
      <rPr>
        <b/>
        <sz val="9"/>
        <color rgb="FFFF0000"/>
        <rFont val="ＭＳ Ｐゴシック"/>
        <family val="3"/>
        <charset val="128"/>
      </rPr>
      <t>✓</t>
    </r>
    <r>
      <rPr>
        <b/>
        <sz val="9"/>
        <color rgb="FFFF0000"/>
        <rFont val="FangSong"/>
        <family val="3"/>
      </rPr>
      <t xml:space="preserve"> 。</t>
    </r>
    <rPh sb="0" eb="2">
      <t>フゴウ</t>
    </rPh>
    <rPh sb="2" eb="3">
      <t>テキ</t>
    </rPh>
    <rPh sb="4" eb="5">
      <t>ウツ</t>
    </rPh>
    <phoneticPr fontId="2"/>
  </si>
  <si>
    <t>委托样本颜色</t>
    <rPh sb="0" eb="1">
      <t>イ</t>
    </rPh>
    <rPh sb="1" eb="2">
      <t>タク</t>
    </rPh>
    <rPh sb="3" eb="4">
      <t>ホン</t>
    </rPh>
    <rPh sb="5" eb="6">
      <t>イロ</t>
    </rPh>
    <phoneticPr fontId="2"/>
  </si>
  <si>
    <t>缝制工厂名：</t>
    <phoneticPr fontId="2"/>
  </si>
  <si>
    <r>
      <rPr>
        <b/>
        <sz val="20"/>
        <rFont val="FangSong"/>
        <family val="3"/>
      </rPr>
      <t>优衣库专用实验委托书</t>
    </r>
    <phoneticPr fontId="2"/>
  </si>
  <si>
    <r>
      <rPr>
        <sz val="10"/>
        <rFont val="FangSong"/>
        <family val="3"/>
      </rPr>
      <t>证明书No.</t>
    </r>
    <phoneticPr fontId="2"/>
  </si>
  <si>
    <r>
      <t>各色样品</t>
    </r>
    <r>
      <rPr>
        <b/>
        <sz val="11"/>
        <color indexed="10"/>
        <rFont val="ＭＳ Ｐゴシック"/>
        <family val="3"/>
        <charset val="128"/>
      </rPr>
      <t/>
    </r>
    <phoneticPr fontId="2"/>
  </si>
  <si>
    <r>
      <rPr>
        <b/>
        <sz val="12"/>
        <color indexed="10"/>
        <rFont val="FangSong"/>
        <family val="3"/>
      </rPr>
      <t>APP 样品</t>
    </r>
    <r>
      <rPr>
        <b/>
        <sz val="14"/>
        <color indexed="10"/>
        <rFont val="ＭＳ Ｐゴシック"/>
        <family val="2"/>
        <charset val="128"/>
      </rPr>
      <t/>
    </r>
    <phoneticPr fontId="2"/>
  </si>
  <si>
    <t xml:space="preserve">COLOR FASTNESS </t>
    <phoneticPr fontId="2"/>
  </si>
  <si>
    <t>SAFETY</t>
    <phoneticPr fontId="2"/>
  </si>
  <si>
    <t>GARMENT TEST</t>
    <phoneticPr fontId="2"/>
  </si>
  <si>
    <t>合皮昇華</t>
    <rPh sb="0" eb="2">
      <t>ゴウヒ</t>
    </rPh>
    <rPh sb="2" eb="4">
      <t>ショウカ</t>
    </rPh>
    <phoneticPr fontId="2"/>
  </si>
  <si>
    <t>プリント貯蔵中接着</t>
    <rPh sb="4" eb="6">
      <t>チョゾウ</t>
    </rPh>
    <rPh sb="6" eb="7">
      <t>チュウ</t>
    </rPh>
    <rPh sb="7" eb="9">
      <t>セッチャク</t>
    </rPh>
    <phoneticPr fontId="2"/>
  </si>
  <si>
    <t>ホットプレッシング</t>
    <phoneticPr fontId="2"/>
  </si>
  <si>
    <t>塩素処理水</t>
    <rPh sb="0" eb="2">
      <t>エンソ</t>
    </rPh>
    <rPh sb="2" eb="4">
      <t>ショリ</t>
    </rPh>
    <rPh sb="4" eb="5">
      <t>スイ</t>
    </rPh>
    <phoneticPr fontId="2"/>
  </si>
  <si>
    <t>海水</t>
    <rPh sb="0" eb="2">
      <t>カイスイ</t>
    </rPh>
    <phoneticPr fontId="2"/>
  </si>
  <si>
    <t>汗耐光</t>
    <rPh sb="0" eb="1">
      <t>アセ</t>
    </rPh>
    <rPh sb="1" eb="2">
      <t>タイ</t>
    </rPh>
    <rPh sb="2" eb="3">
      <t>コウ</t>
    </rPh>
    <phoneticPr fontId="2"/>
  </si>
  <si>
    <t>白化</t>
    <rPh sb="0" eb="1">
      <t>シロ</t>
    </rPh>
    <rPh sb="1" eb="2">
      <t>カ</t>
    </rPh>
    <phoneticPr fontId="2"/>
  </si>
  <si>
    <t>色泣き</t>
    <rPh sb="0" eb="1">
      <t>イロ</t>
    </rPh>
    <rPh sb="1" eb="2">
      <t>ナ</t>
    </rPh>
    <phoneticPr fontId="2"/>
  </si>
  <si>
    <t>黄変</t>
    <rPh sb="0" eb="1">
      <t>キ</t>
    </rPh>
    <rPh sb="1" eb="2">
      <t>ヘン</t>
    </rPh>
    <phoneticPr fontId="2"/>
  </si>
  <si>
    <t>混用率</t>
    <rPh sb="0" eb="2">
      <t>コンヨウ</t>
    </rPh>
    <rPh sb="2" eb="3">
      <t>リツ</t>
    </rPh>
    <phoneticPr fontId="2"/>
  </si>
  <si>
    <t>質量</t>
    <rPh sb="0" eb="2">
      <t>シツリョウ</t>
    </rPh>
    <phoneticPr fontId="2"/>
  </si>
  <si>
    <t>破裂強さ</t>
    <rPh sb="0" eb="2">
      <t>ハレツ</t>
    </rPh>
    <rPh sb="2" eb="3">
      <t>ツヨ</t>
    </rPh>
    <phoneticPr fontId="2"/>
  </si>
  <si>
    <t>引張強さ</t>
    <rPh sb="0" eb="2">
      <t>ヒッパ</t>
    </rPh>
    <rPh sb="2" eb="3">
      <t>ツヨ</t>
    </rPh>
    <phoneticPr fontId="2"/>
  </si>
  <si>
    <t>引裂強さ</t>
    <rPh sb="0" eb="2">
      <t>ヒキサ</t>
    </rPh>
    <rPh sb="2" eb="3">
      <t>ツヨ</t>
    </rPh>
    <phoneticPr fontId="2"/>
  </si>
  <si>
    <t>リンキング糸強度</t>
    <rPh sb="5" eb="6">
      <t>イト</t>
    </rPh>
    <rPh sb="6" eb="8">
      <t>キョウド</t>
    </rPh>
    <phoneticPr fontId="2"/>
  </si>
  <si>
    <t>はっ水度</t>
    <rPh sb="2" eb="3">
      <t>スイ</t>
    </rPh>
    <rPh sb="3" eb="4">
      <t>ド</t>
    </rPh>
    <phoneticPr fontId="2"/>
  </si>
  <si>
    <t>吸水性</t>
    <rPh sb="0" eb="2">
      <t>キュウスイ</t>
    </rPh>
    <rPh sb="2" eb="3">
      <t>セイ</t>
    </rPh>
    <phoneticPr fontId="2"/>
  </si>
  <si>
    <t>伸縮疲労度試験</t>
    <rPh sb="0" eb="2">
      <t>シンシュク</t>
    </rPh>
    <rPh sb="2" eb="4">
      <t>ヒロウ</t>
    </rPh>
    <rPh sb="4" eb="5">
      <t>ド</t>
    </rPh>
    <rPh sb="5" eb="7">
      <t>シケン</t>
    </rPh>
    <phoneticPr fontId="2"/>
  </si>
  <si>
    <t>寸法変化率（プレス）</t>
    <phoneticPr fontId="2"/>
  </si>
  <si>
    <t>可燃性</t>
    <rPh sb="0" eb="3">
      <t>カネンセイ</t>
    </rPh>
    <phoneticPr fontId="2"/>
  </si>
  <si>
    <t>表面フラッシュ</t>
    <rPh sb="0" eb="2">
      <t>ヒョウメン</t>
    </rPh>
    <phoneticPr fontId="2"/>
  </si>
  <si>
    <t>遊離ホルムアルデヒド</t>
    <rPh sb="0" eb="2">
      <t>ユウリ</t>
    </rPh>
    <phoneticPr fontId="2"/>
  </si>
  <si>
    <t>短期吸放湿</t>
    <rPh sb="0" eb="2">
      <t>タンキ</t>
    </rPh>
    <rPh sb="2" eb="3">
      <t>キュウ</t>
    </rPh>
    <rPh sb="3" eb="4">
      <t>ホウ</t>
    </rPh>
    <rPh sb="4" eb="5">
      <t>シツ</t>
    </rPh>
    <phoneticPr fontId="2"/>
  </si>
  <si>
    <t>吸放湿</t>
    <rPh sb="0" eb="1">
      <t>キュウ</t>
    </rPh>
    <rPh sb="1" eb="2">
      <t>ホウ</t>
    </rPh>
    <rPh sb="2" eb="3">
      <t>シツ</t>
    </rPh>
    <phoneticPr fontId="2"/>
  </si>
  <si>
    <t>表示事項</t>
    <rPh sb="0" eb="2">
      <t>ヒョウジ</t>
    </rPh>
    <rPh sb="2" eb="4">
      <t>ジコウ</t>
    </rPh>
    <phoneticPr fontId="2"/>
  </si>
  <si>
    <t>蛍光反応</t>
    <rPh sb="0" eb="2">
      <t>ケイコウ</t>
    </rPh>
    <rPh sb="2" eb="4">
      <t>ハンノウ</t>
    </rPh>
    <phoneticPr fontId="2"/>
  </si>
  <si>
    <t>遊離ホルムアルデヒド</t>
    <rPh sb="0" eb="2">
      <t>ユウリ</t>
    </rPh>
    <phoneticPr fontId="2"/>
  </si>
  <si>
    <t>合繊わた吹き出し</t>
    <rPh sb="0" eb="2">
      <t>ゴウセン</t>
    </rPh>
    <rPh sb="4" eb="5">
      <t>フ</t>
    </rPh>
    <rPh sb="6" eb="7">
      <t>ダ</t>
    </rPh>
    <phoneticPr fontId="2"/>
  </si>
  <si>
    <t>耐洗濯性</t>
    <rPh sb="0" eb="1">
      <t>タイ</t>
    </rPh>
    <rPh sb="1" eb="3">
      <t>センタク</t>
    </rPh>
    <rPh sb="3" eb="4">
      <t>セイ</t>
    </rPh>
    <phoneticPr fontId="2"/>
  </si>
  <si>
    <t>耐ドライ性</t>
    <rPh sb="0" eb="1">
      <t>タイ</t>
    </rPh>
    <rPh sb="4" eb="5">
      <t>セイ</t>
    </rPh>
    <phoneticPr fontId="2"/>
  </si>
  <si>
    <t>ウェットクリーニング</t>
    <phoneticPr fontId="2"/>
  </si>
  <si>
    <t>ゴム耐久性</t>
    <rPh sb="2" eb="5">
      <t>タイキュウセイ</t>
    </rPh>
    <phoneticPr fontId="2"/>
  </si>
  <si>
    <t>発錆性</t>
    <rPh sb="0" eb="1">
      <t>ハツ</t>
    </rPh>
    <rPh sb="1" eb="2">
      <t>サビ</t>
    </rPh>
    <rPh sb="2" eb="3">
      <t>セイ</t>
    </rPh>
    <phoneticPr fontId="2"/>
  </si>
  <si>
    <t>釦穴強度</t>
    <rPh sb="0" eb="1">
      <t>ボタン</t>
    </rPh>
    <rPh sb="1" eb="2">
      <t>アナ</t>
    </rPh>
    <rPh sb="2" eb="4">
      <t>キョウド</t>
    </rPh>
    <phoneticPr fontId="2"/>
  </si>
  <si>
    <t>合皮升华</t>
    <phoneticPr fontId="2"/>
  </si>
  <si>
    <t>升华</t>
    <rPh sb="0" eb="1">
      <t>マス</t>
    </rPh>
    <phoneticPr fontId="2"/>
  </si>
  <si>
    <t>水滴下</t>
    <rPh sb="0" eb="2">
      <t>スイテキ</t>
    </rPh>
    <rPh sb="2" eb="3">
      <t>シタ</t>
    </rPh>
    <phoneticPr fontId="2"/>
  </si>
  <si>
    <t>氧化氮</t>
  </si>
  <si>
    <t>氯化水</t>
    <rPh sb="2" eb="3">
      <t>リミズ</t>
    </rPh>
    <phoneticPr fontId="2"/>
  </si>
  <si>
    <t>氧漂</t>
  </si>
  <si>
    <t>海水</t>
  </si>
  <si>
    <t>汗･耐光</t>
  </si>
  <si>
    <t>白化</t>
    <rPh sb="0" eb="2">
      <t>シロカ</t>
    </rPh>
    <phoneticPr fontId="2"/>
  </si>
  <si>
    <t>黄变</t>
  </si>
  <si>
    <t>摩擦</t>
    <phoneticPr fontId="2"/>
  </si>
  <si>
    <t>GB摩擦</t>
    <phoneticPr fontId="2"/>
  </si>
  <si>
    <t>成分比率</t>
    <rPh sb="0" eb="2">
      <t>セイブン</t>
    </rPh>
    <rPh sb="2" eb="4">
      <t>ヒリツ</t>
    </rPh>
    <phoneticPr fontId="2"/>
  </si>
  <si>
    <t>质量</t>
  </si>
  <si>
    <t>撕裂强度</t>
    <rPh sb="0" eb="1">
      <t>サ</t>
    </rPh>
    <rPh sb="1" eb="2">
      <t>レツ</t>
    </rPh>
    <rPh sb="3" eb="4">
      <t>タビ</t>
    </rPh>
    <phoneticPr fontId="2"/>
  </si>
  <si>
    <t>伸长回复率</t>
    <rPh sb="0" eb="1">
      <t>シン</t>
    </rPh>
    <rPh sb="2" eb="3">
      <t>カイ</t>
    </rPh>
    <rPh sb="4" eb="5">
      <t>リツ</t>
    </rPh>
    <phoneticPr fontId="2"/>
  </si>
  <si>
    <t>绒毛保持性</t>
    <rPh sb="1" eb="2">
      <t>ケ</t>
    </rPh>
    <rPh sb="2" eb="4">
      <t>ホジ</t>
    </rPh>
    <rPh sb="4" eb="5">
      <t>セイ</t>
    </rPh>
    <phoneticPr fontId="2"/>
  </si>
  <si>
    <t>滑移</t>
    <rPh sb="0" eb="1">
      <t>コツ</t>
    </rPh>
    <rPh sb="1" eb="2">
      <t>ワタル</t>
    </rPh>
    <phoneticPr fontId="2"/>
  </si>
  <si>
    <t>磨耗强度</t>
    <rPh sb="0" eb="2">
      <t>マモウ</t>
    </rPh>
    <rPh sb="3" eb="4">
      <t>タビ</t>
    </rPh>
    <phoneticPr fontId="2"/>
  </si>
  <si>
    <t>合纤填充物 钻绒（Vilene法)</t>
    <rPh sb="15" eb="16">
      <t>ホウ</t>
    </rPh>
    <phoneticPr fontId="2"/>
  </si>
  <si>
    <t>拒水度</t>
    <rPh sb="0" eb="1">
      <t>コバ</t>
    </rPh>
    <rPh sb="1" eb="2">
      <t>ミズ</t>
    </rPh>
    <rPh sb="2" eb="3">
      <t>ド</t>
    </rPh>
    <phoneticPr fontId="2"/>
  </si>
  <si>
    <t>通气性</t>
    <rPh sb="0" eb="1">
      <t>ツウ</t>
    </rPh>
    <rPh sb="1" eb="2">
      <t>イキ</t>
    </rPh>
    <rPh sb="2" eb="3">
      <t>セイ</t>
    </rPh>
    <phoneticPr fontId="2"/>
  </si>
  <si>
    <t>破裂强度</t>
  </si>
  <si>
    <t>拉伸强度</t>
  </si>
  <si>
    <t>套口线伸强度</t>
  </si>
  <si>
    <t>毛羽附着</t>
  </si>
  <si>
    <t>伸缩疲劳测试</t>
  </si>
  <si>
    <t>耐热压</t>
    <phoneticPr fontId="2"/>
  </si>
  <si>
    <t>印花在储藏中的粘连</t>
    <phoneticPr fontId="2"/>
  </si>
  <si>
    <t>剥离强度</t>
    <phoneticPr fontId="2"/>
  </si>
  <si>
    <t>JUNGLE（耐候性）</t>
    <phoneticPr fontId="2"/>
  </si>
  <si>
    <t>生锈</t>
    <rPh sb="0" eb="1">
      <t>ショウ</t>
    </rPh>
    <phoneticPr fontId="2"/>
  </si>
  <si>
    <t>尺寸变化率(熨烫)</t>
    <phoneticPr fontId="2"/>
  </si>
  <si>
    <t>尺寸变化率(水)</t>
    <phoneticPr fontId="2"/>
  </si>
  <si>
    <t>脱毛率</t>
    <phoneticPr fontId="2"/>
  </si>
  <si>
    <t>扣眼强度</t>
    <phoneticPr fontId="2"/>
  </si>
  <si>
    <t>扣耐冲击</t>
    <phoneticPr fontId="2"/>
  </si>
  <si>
    <t>可燃性</t>
    <phoneticPr fontId="2"/>
  </si>
  <si>
    <t>表面燃烧</t>
    <phoneticPr fontId="2"/>
  </si>
  <si>
    <t>pH值</t>
    <phoneticPr fontId="2"/>
  </si>
  <si>
    <t>荧光溶出</t>
    <phoneticPr fontId="2"/>
  </si>
  <si>
    <t>荧光反应</t>
    <rPh sb="1" eb="2">
      <t>ヒカリ</t>
    </rPh>
    <rPh sb="2" eb="3">
      <t>ハン</t>
    </rPh>
    <phoneticPr fontId="2"/>
  </si>
  <si>
    <t>短期吸放湿性</t>
  </si>
  <si>
    <t>接触冷感性</t>
  </si>
  <si>
    <t>耐久拒水性</t>
  </si>
  <si>
    <t>防风性</t>
  </si>
  <si>
    <t>抗菌防臭性能</t>
  </si>
  <si>
    <t>汗污性</t>
  </si>
  <si>
    <t>防静电（JIS L 1094）</t>
    <phoneticPr fontId="2"/>
  </si>
  <si>
    <t>防静电（JIS T 8118）</t>
    <phoneticPr fontId="2"/>
  </si>
  <si>
    <t>商业水洗</t>
    <phoneticPr fontId="2"/>
  </si>
  <si>
    <t>Light</t>
  </si>
  <si>
    <t>Washing</t>
  </si>
  <si>
    <t>Perspiration</t>
    <phoneticPr fontId="2"/>
  </si>
  <si>
    <t>Rubbing</t>
    <phoneticPr fontId="2"/>
  </si>
  <si>
    <t>Drycleaning</t>
  </si>
  <si>
    <t>Sublimation</t>
  </si>
  <si>
    <t>Dye Transfer to Imitation Leather</t>
  </si>
  <si>
    <t>Water</t>
  </si>
  <si>
    <t>Print Bonding During Storage</t>
  </si>
  <si>
    <t>Hot Pressing</t>
  </si>
  <si>
    <t>Water Spotting</t>
  </si>
  <si>
    <t>Nitrogen Oxides</t>
  </si>
  <si>
    <t>Chlorinated Water</t>
  </si>
  <si>
    <t>Non-chlorine Bleach</t>
  </si>
  <si>
    <t>Ozone</t>
  </si>
  <si>
    <t>Sea Water</t>
  </si>
  <si>
    <t>Light &amp; Perspiration</t>
  </si>
  <si>
    <t>Whitening</t>
  </si>
  <si>
    <t>Bleeding</t>
  </si>
  <si>
    <t>Yellowing</t>
  </si>
  <si>
    <t>Jungle Test</t>
    <phoneticPr fontId="2"/>
  </si>
  <si>
    <t>Durability</t>
  </si>
  <si>
    <t>GB Rubbing</t>
    <phoneticPr fontId="2"/>
  </si>
  <si>
    <t>Composition</t>
  </si>
  <si>
    <t>Weight</t>
  </si>
  <si>
    <t>Bursting Strength</t>
  </si>
  <si>
    <t>Tearing Strength</t>
  </si>
  <si>
    <t>Stretch &amp; Recovery</t>
  </si>
  <si>
    <t>Seam Slippage</t>
    <phoneticPr fontId="2"/>
  </si>
  <si>
    <t>Linking strength</t>
  </si>
  <si>
    <t>Fuzz Retention</t>
  </si>
  <si>
    <t>Pile Retention</t>
  </si>
  <si>
    <t>Distortion and Slippage of Yarn</t>
  </si>
  <si>
    <t>Abrasion Resistance</t>
  </si>
  <si>
    <t>Water Repellency</t>
  </si>
  <si>
    <t>Air Permeability</t>
  </si>
  <si>
    <t>Warm Cool Difference</t>
  </si>
  <si>
    <t xml:space="preserve">Frictional Melting </t>
  </si>
  <si>
    <t>Expansion Fatigue</t>
  </si>
  <si>
    <t>Dimensional Stability （Washing）</t>
    <phoneticPr fontId="2"/>
  </si>
  <si>
    <t>Dimensional Stability （Pressing）</t>
    <phoneticPr fontId="2"/>
  </si>
  <si>
    <t>Seam Strength</t>
    <phoneticPr fontId="2"/>
  </si>
  <si>
    <t>Corrosion Resistance</t>
  </si>
  <si>
    <t>Bursting Strength</t>
    <phoneticPr fontId="2"/>
  </si>
  <si>
    <t>Water Absorption</t>
    <phoneticPr fontId="2"/>
  </si>
  <si>
    <t>Exfoliation Strength</t>
    <phoneticPr fontId="2"/>
  </si>
  <si>
    <t>Impact Resistance for Button</t>
    <phoneticPr fontId="2"/>
  </si>
  <si>
    <t>Rate of Loss of Pile</t>
    <phoneticPr fontId="2"/>
  </si>
  <si>
    <t>Flammability</t>
    <phoneticPr fontId="2"/>
  </si>
  <si>
    <t>Surface　Flash</t>
  </si>
  <si>
    <t>PH</t>
  </si>
  <si>
    <t xml:space="preserve">Fluorescence Reaction </t>
  </si>
  <si>
    <t>Free Formaldehyde</t>
  </si>
  <si>
    <t>Antistatic（JIS L 1094）</t>
    <phoneticPr fontId="2"/>
  </si>
  <si>
    <t>Antistatic（JIS T 8118）</t>
    <phoneticPr fontId="2"/>
  </si>
  <si>
    <t xml:space="preserve">Cool-to-the-touch Sensation </t>
  </si>
  <si>
    <t>Anti-odor</t>
    <phoneticPr fontId="2"/>
  </si>
  <si>
    <t>Durable Water Repellency</t>
  </si>
  <si>
    <t>Windproof Property</t>
  </si>
  <si>
    <t>Easy Care</t>
  </si>
  <si>
    <t>Moisture Wicking</t>
    <phoneticPr fontId="2"/>
  </si>
  <si>
    <t>Care Label</t>
  </si>
  <si>
    <t>Drycleanability</t>
    <phoneticPr fontId="2"/>
  </si>
  <si>
    <t>Durability to wetcleaning</t>
    <phoneticPr fontId="2"/>
  </si>
  <si>
    <t>表起毛</t>
    <rPh sb="0" eb="1">
      <t>オモテ</t>
    </rPh>
    <rPh sb="1" eb="3">
      <t>キモウ</t>
    </rPh>
    <phoneticPr fontId="2"/>
  </si>
  <si>
    <t>裏起毛</t>
    <rPh sb="0" eb="1">
      <t>ウラ</t>
    </rPh>
    <rPh sb="1" eb="3">
      <t>キモウ</t>
    </rPh>
    <phoneticPr fontId="2"/>
  </si>
  <si>
    <t>チェックボックス名</t>
    <rPh sb="8" eb="9">
      <t>メイ</t>
    </rPh>
    <phoneticPr fontId="2"/>
  </si>
  <si>
    <t>出力文字</t>
    <rPh sb="0" eb="2">
      <t>シュツリョク</t>
    </rPh>
    <rPh sb="2" eb="4">
      <t>モジ</t>
    </rPh>
    <phoneticPr fontId="2"/>
  </si>
  <si>
    <t>ジャングルテスト</t>
    <phoneticPr fontId="2"/>
  </si>
  <si>
    <t>耐久性（洗濯）</t>
    <rPh sb="0" eb="3">
      <t>タイキュウセイ</t>
    </rPh>
    <rPh sb="4" eb="6">
      <t>センタク</t>
    </rPh>
    <phoneticPr fontId="2"/>
  </si>
  <si>
    <t>耐久性（ドライ）</t>
    <rPh sb="0" eb="3">
      <t>タイキュウセイ</t>
    </rPh>
    <phoneticPr fontId="2"/>
  </si>
  <si>
    <t>ピリング（1096E法準用）</t>
    <rPh sb="10" eb="11">
      <t>ホウ</t>
    </rPh>
    <rPh sb="11" eb="13">
      <t>ジュンヨウ</t>
    </rPh>
    <phoneticPr fontId="2"/>
  </si>
  <si>
    <t>ピリング（A法）</t>
    <rPh sb="6" eb="7">
      <t>ホウ</t>
    </rPh>
    <phoneticPr fontId="2"/>
  </si>
  <si>
    <t>スナッグ（A法）</t>
    <rPh sb="6" eb="7">
      <t>ホウ</t>
    </rPh>
    <phoneticPr fontId="2"/>
  </si>
  <si>
    <t>スナッグ（D-1法）</t>
    <rPh sb="8" eb="9">
      <t>ホウ</t>
    </rPh>
    <phoneticPr fontId="2"/>
  </si>
  <si>
    <t>合繊中綿吹き出し（ﾊﾞｲﾘｰﾝ法）</t>
    <rPh sb="0" eb="2">
      <t>ゴウセン</t>
    </rPh>
    <rPh sb="2" eb="4">
      <t>ナカワタ</t>
    </rPh>
    <rPh sb="4" eb="5">
      <t>フ</t>
    </rPh>
    <rPh sb="6" eb="7">
      <t>ダ</t>
    </rPh>
    <rPh sb="15" eb="16">
      <t>ホウ</t>
    </rPh>
    <phoneticPr fontId="2"/>
  </si>
  <si>
    <t>通気度</t>
    <rPh sb="0" eb="2">
      <t>ツウキ</t>
    </rPh>
    <rPh sb="2" eb="3">
      <t>ド</t>
    </rPh>
    <phoneticPr fontId="2"/>
  </si>
  <si>
    <t>寒暖差安定性</t>
    <rPh sb="0" eb="2">
      <t>カンダン</t>
    </rPh>
    <rPh sb="2" eb="3">
      <t>サ</t>
    </rPh>
    <rPh sb="3" eb="6">
      <t>アンテイセイ</t>
    </rPh>
    <phoneticPr fontId="2"/>
  </si>
  <si>
    <t>寸法変化率（洗濯）</t>
    <rPh sb="0" eb="2">
      <t>スンポウ</t>
    </rPh>
    <rPh sb="2" eb="4">
      <t>ヘンカ</t>
    </rPh>
    <rPh sb="4" eb="5">
      <t>リツ</t>
    </rPh>
    <rPh sb="6" eb="8">
      <t>センタク</t>
    </rPh>
    <phoneticPr fontId="2"/>
  </si>
  <si>
    <t>マシンウォッシャブル</t>
    <phoneticPr fontId="2"/>
  </si>
  <si>
    <t>形態安定（JIS L 1924）</t>
    <rPh sb="0" eb="2">
      <t>ケイタイ</t>
    </rPh>
    <rPh sb="2" eb="4">
      <t>アンテイ</t>
    </rPh>
    <phoneticPr fontId="2"/>
  </si>
  <si>
    <t>プリント接着剥離</t>
    <rPh sb="4" eb="6">
      <t>セッチャク</t>
    </rPh>
    <rPh sb="6" eb="8">
      <t>ハクリ</t>
    </rPh>
    <phoneticPr fontId="2"/>
  </si>
  <si>
    <t>吸汗速乾</t>
    <rPh sb="0" eb="2">
      <t>キュウカン</t>
    </rPh>
    <rPh sb="2" eb="4">
      <t>ソッカン</t>
    </rPh>
    <phoneticPr fontId="2"/>
  </si>
  <si>
    <t>消臭</t>
    <rPh sb="0" eb="2">
      <t>ショウシュウ</t>
    </rPh>
    <phoneticPr fontId="2"/>
  </si>
  <si>
    <t>外観・縫製・材料</t>
    <rPh sb="0" eb="2">
      <t>ガイカン</t>
    </rPh>
    <rPh sb="3" eb="5">
      <t>ホウセイ</t>
    </rPh>
    <rPh sb="6" eb="8">
      <t>ザイリョウ</t>
    </rPh>
    <phoneticPr fontId="2"/>
  </si>
  <si>
    <t>事業所</t>
    <rPh sb="0" eb="3">
      <t>ジギョウショ</t>
    </rPh>
    <phoneticPr fontId="2"/>
  </si>
  <si>
    <t>住所</t>
    <rPh sb="0" eb="2">
      <t>ジュウショ</t>
    </rPh>
    <phoneticPr fontId="2"/>
  </si>
  <si>
    <t>防風</t>
    <rPh sb="0" eb="2">
      <t>ボウフウ</t>
    </rPh>
    <phoneticPr fontId="2"/>
  </si>
  <si>
    <t>防汚(SG)</t>
    <rPh sb="0" eb="1">
      <t>ボウ</t>
    </rPh>
    <rPh sb="1" eb="2">
      <t>オ</t>
    </rPh>
    <phoneticPr fontId="2"/>
  </si>
  <si>
    <t>防汚(SR)</t>
    <rPh sb="0" eb="1">
      <t>ボウ</t>
    </rPh>
    <rPh sb="1" eb="2">
      <t>オ</t>
    </rPh>
    <phoneticPr fontId="2"/>
  </si>
  <si>
    <t>抗菌防臭</t>
    <rPh sb="0" eb="2">
      <t>コウキン</t>
    </rPh>
    <rPh sb="2" eb="4">
      <t>ボウシュウ</t>
    </rPh>
    <phoneticPr fontId="2"/>
  </si>
  <si>
    <t>イージーケア</t>
    <phoneticPr fontId="2"/>
  </si>
  <si>
    <t>超耐洗濯性</t>
    <rPh sb="0" eb="1">
      <t>チョウ</t>
    </rPh>
    <rPh sb="1" eb="2">
      <t>タイ</t>
    </rPh>
    <rPh sb="2" eb="4">
      <t>センタク</t>
    </rPh>
    <rPh sb="4" eb="5">
      <t>セイ</t>
    </rPh>
    <phoneticPr fontId="2"/>
  </si>
  <si>
    <t>高温耐洗濯性（6N）</t>
    <rPh sb="0" eb="2">
      <t>コウオン</t>
    </rPh>
    <rPh sb="2" eb="3">
      <t>タイ</t>
    </rPh>
    <rPh sb="3" eb="5">
      <t>センタク</t>
    </rPh>
    <rPh sb="5" eb="6">
      <t>セイ</t>
    </rPh>
    <phoneticPr fontId="2"/>
  </si>
  <si>
    <t>高温耐洗濯性（9N）</t>
    <rPh sb="0" eb="2">
      <t>コウオン</t>
    </rPh>
    <rPh sb="2" eb="3">
      <t>タイ</t>
    </rPh>
    <rPh sb="3" eb="5">
      <t>センタク</t>
    </rPh>
    <rPh sb="5" eb="6">
      <t>セイ</t>
    </rPh>
    <phoneticPr fontId="2"/>
  </si>
  <si>
    <t>株式会社ユニクロ</t>
    <rPh sb="0" eb="2">
      <t>カブシキ</t>
    </rPh>
    <rPh sb="2" eb="4">
      <t>ガイシャ</t>
    </rPh>
    <phoneticPr fontId="2"/>
  </si>
  <si>
    <t>東京</t>
    <rPh sb="0" eb="2">
      <t>トウキョウ</t>
    </rPh>
    <phoneticPr fontId="2"/>
  </si>
  <si>
    <t>上海</t>
    <rPh sb="0" eb="2">
      <t>シャンハイ</t>
    </rPh>
    <phoneticPr fontId="2"/>
  </si>
  <si>
    <t>ベトナム</t>
    <phoneticPr fontId="2"/>
  </si>
  <si>
    <t>インドネシア</t>
    <phoneticPr fontId="2"/>
  </si>
  <si>
    <t>バングラデシュ</t>
    <phoneticPr fontId="2"/>
  </si>
  <si>
    <t>インド</t>
    <phoneticPr fontId="2"/>
  </si>
  <si>
    <t>東海事業所  名古屋ラボ</t>
    <rPh sb="7" eb="10">
      <t>ナゴヤ</t>
    </rPh>
    <phoneticPr fontId="2"/>
  </si>
  <si>
    <t>〒460-0003　名古屋市中区錦2-5-5 伝馬町ビル1.2F
TEL(052)222-4556　FAX(052)222-4557</t>
    <phoneticPr fontId="2"/>
  </si>
  <si>
    <t>香港検査所</t>
  </si>
  <si>
    <t>上海科懇検験服務有限公司</t>
  </si>
  <si>
    <t>青島試験室</t>
  </si>
  <si>
    <t>大連試験室</t>
  </si>
  <si>
    <t>寧波試験室</t>
  </si>
  <si>
    <t>無錫試験室</t>
  </si>
  <si>
    <t>12/F &amp; ROOM2003-5 20/F, YEN　SHENG　CENTRE, 64 HOI YUEN ROAD, KWUN TONG, KOWLOON, HONG KONG
TEL+852-27973811　 FAX+852-23418020</t>
    <phoneticPr fontId="2"/>
  </si>
  <si>
    <t>中国上海市虹許路408号　虹欣大廈2F
TEL+86-21-64061138　 FAX+86-21-64061158</t>
    <phoneticPr fontId="2"/>
  </si>
  <si>
    <t>中国江蘇省無錫市錫山区東亭華夏中路10号 無錫出入境検験検疫局6.7F
TEL+86-510-88215558　FAX+86-510-88215560</t>
    <phoneticPr fontId="2"/>
  </si>
  <si>
    <t>PT.カケンインドネシア</t>
    <phoneticPr fontId="2"/>
  </si>
  <si>
    <t>Wisma Mampang Jl. Mampang Prapatan Raya No.1, Jakarta 12790, Indonesia
TEL+62-21-7918-4325 FAX+62-21-7918-4317</t>
    <phoneticPr fontId="80"/>
  </si>
  <si>
    <t>BVCPSベトナム</t>
    <phoneticPr fontId="80"/>
  </si>
  <si>
    <t>LOT C7-C9, CONURBATION 2, CAT LAI INDUSTRIAL ZONE, THANH MY LOI WARD, DISTRICT 2, HO CHI MINH CITY, VIETNAM
TEL+84-28-37425081　FAX+84-28-37425082</t>
    <phoneticPr fontId="2"/>
  </si>
  <si>
    <t>BVCPSタイ</t>
    <phoneticPr fontId="2"/>
  </si>
  <si>
    <t>383 Soi Soonvijai 4 (Rama 9 Soi 13) Rama 9 Rd., Bangkapi, Huai Khwang, Bangkok 10310 Thailand
TEL+66-2-017-0671 , 0650　FAX+66-2-017-0699</t>
    <phoneticPr fontId="80"/>
  </si>
  <si>
    <t>BVCPS台湾</t>
    <rPh sb="5" eb="7">
      <t>タイワン</t>
    </rPh>
    <phoneticPr fontId="80"/>
  </si>
  <si>
    <t>台北市北投区中央南路2段37號
TEL+886-2-2895-3666　FAX+886-2895-6999</t>
    <phoneticPr fontId="2"/>
  </si>
  <si>
    <t>中国遼寧省大連市中山区長江東路60号 遼寧出入境検験検疫局内 18F
TEL+86-411-82630891　　FAX+86-411-82630893</t>
    <phoneticPr fontId="80"/>
  </si>
  <si>
    <r>
      <t>中国浙江省寧波市</t>
    </r>
    <r>
      <rPr>
        <sz val="9"/>
        <rFont val="ＭＳ 明朝"/>
        <family val="1"/>
        <charset val="128"/>
      </rPr>
      <t>鄞</t>
    </r>
    <r>
      <rPr>
        <sz val="9"/>
        <rFont val="Meiryo UI"/>
        <family val="3"/>
        <charset val="128"/>
      </rPr>
      <t>州区恵康路8号</t>
    </r>
    <r>
      <rPr>
        <sz val="9"/>
        <rFont val="ＭＳ 明朝"/>
        <family val="1"/>
        <charset val="128"/>
      </rPr>
      <t>鄞</t>
    </r>
    <r>
      <rPr>
        <sz val="9"/>
        <rFont val="Meiryo UI"/>
        <family val="3"/>
        <charset val="128"/>
      </rPr>
      <t xml:space="preserve">州出入境検験検疫局輔楼2階,3階
TEL+86-574-88231909　　FAX+86-0574-88232177  </t>
    </r>
    <phoneticPr fontId="2"/>
  </si>
  <si>
    <t>（部门）</t>
  </si>
  <si>
    <t>上海</t>
  </si>
  <si>
    <t>越南</t>
    <phoneticPr fontId="2"/>
  </si>
  <si>
    <t>印尼</t>
    <phoneticPr fontId="2"/>
  </si>
  <si>
    <t>孟加拉</t>
    <phoneticPr fontId="2"/>
  </si>
  <si>
    <t>印度</t>
    <phoneticPr fontId="2"/>
  </si>
  <si>
    <t>耐久性(洗涤)</t>
    <phoneticPr fontId="2"/>
  </si>
  <si>
    <t>耐久性(干洗)</t>
    <phoneticPr fontId="2"/>
  </si>
  <si>
    <t>Durability (Washing)</t>
    <phoneticPr fontId="2"/>
  </si>
  <si>
    <t>Durability (Drycleaning)</t>
    <phoneticPr fontId="2"/>
  </si>
  <si>
    <t>Tokyo</t>
    <phoneticPr fontId="2"/>
  </si>
  <si>
    <t>Shanghai</t>
    <phoneticPr fontId="2"/>
  </si>
  <si>
    <t>上海</t>
    <phoneticPr fontId="2"/>
  </si>
  <si>
    <t>Vietnam</t>
    <phoneticPr fontId="2"/>
  </si>
  <si>
    <t>Indonesia</t>
    <phoneticPr fontId="2"/>
  </si>
  <si>
    <t>Bangladesh</t>
    <phoneticPr fontId="2"/>
  </si>
  <si>
    <t>India</t>
    <phoneticPr fontId="2"/>
  </si>
  <si>
    <t>勾丝（A法）</t>
    <phoneticPr fontId="2"/>
  </si>
  <si>
    <t>勾丝（D-1法）</t>
    <phoneticPr fontId="2"/>
  </si>
  <si>
    <t>吸水性</t>
    <phoneticPr fontId="2"/>
  </si>
  <si>
    <t>寒暖差安定性</t>
    <phoneticPr fontId="2"/>
  </si>
  <si>
    <t>羽毛填充物 钻绒</t>
    <phoneticPr fontId="2"/>
  </si>
  <si>
    <t>吸水速干性／干燥性</t>
    <phoneticPr fontId="2"/>
  </si>
  <si>
    <t>防污性（SG）</t>
    <phoneticPr fontId="2"/>
  </si>
  <si>
    <t>防污性（SR）</t>
    <phoneticPr fontId="2"/>
  </si>
  <si>
    <t>保湿性</t>
    <phoneticPr fontId="2"/>
  </si>
  <si>
    <t>外观/缝制/材料</t>
    <phoneticPr fontId="2"/>
  </si>
  <si>
    <t>耐久性</t>
  </si>
  <si>
    <t>接缝强度</t>
    <phoneticPr fontId="2"/>
  </si>
  <si>
    <t>合纤填充物 钻绒</t>
    <phoneticPr fontId="2"/>
  </si>
  <si>
    <t>耐洗涤性</t>
    <phoneticPr fontId="2"/>
  </si>
  <si>
    <t>超耐洗涤性</t>
    <phoneticPr fontId="2"/>
  </si>
  <si>
    <t>高温耐洗涤性（6N）</t>
    <phoneticPr fontId="2"/>
  </si>
  <si>
    <t>高温耐洗涤性（9N）</t>
    <phoneticPr fontId="2"/>
  </si>
  <si>
    <t>ダンボールニット構造</t>
    <rPh sb="8" eb="10">
      <t>コウゾウ</t>
    </rPh>
    <phoneticPr fontId="2"/>
  </si>
  <si>
    <r>
      <rPr>
        <sz val="10"/>
        <rFont val="FangSong"/>
        <family val="3"/>
        <charset val="134"/>
      </rPr>
      <t>皱</t>
    </r>
    <r>
      <rPr>
        <sz val="10"/>
        <rFont val="ＭＳ Ｐゴシック"/>
        <family val="2"/>
        <charset val="128"/>
      </rPr>
      <t>褶加工</t>
    </r>
    <rPh sb="1" eb="2">
      <t>カサネル</t>
    </rPh>
    <rPh sb="2" eb="4">
      <t>カコウ</t>
    </rPh>
    <phoneticPr fontId="2"/>
  </si>
  <si>
    <t>硫化染料</t>
    <phoneticPr fontId="2"/>
  </si>
  <si>
    <r>
      <t>双面</t>
    </r>
    <r>
      <rPr>
        <sz val="10"/>
        <rFont val="FangSong"/>
        <family val="3"/>
        <charset val="134"/>
      </rPr>
      <t>针织</t>
    </r>
    <r>
      <rPr>
        <sz val="10"/>
        <rFont val="ＭＳ Ｐゴシック"/>
        <family val="2"/>
        <charset val="128"/>
      </rPr>
      <t>构造</t>
    </r>
    <rPh sb="0" eb="1">
      <t>ソウ</t>
    </rPh>
    <rPh sb="1" eb="2">
      <t>ヅラ</t>
    </rPh>
    <rPh sb="4" eb="5">
      <t>コウ</t>
    </rPh>
    <rPh sb="5" eb="6">
      <t>ヅクリ</t>
    </rPh>
    <phoneticPr fontId="2"/>
  </si>
  <si>
    <t>表面起毛</t>
    <phoneticPr fontId="2"/>
  </si>
  <si>
    <t>里面起毛</t>
    <rPh sb="0" eb="1">
      <t>サト</t>
    </rPh>
    <rPh sb="1" eb="2">
      <t>メン</t>
    </rPh>
    <rPh sb="2" eb="4">
      <t>キモウ</t>
    </rPh>
    <phoneticPr fontId="2"/>
  </si>
  <si>
    <t>起球（1096E准用法）</t>
    <phoneticPr fontId="2"/>
  </si>
  <si>
    <t>Appearance/Sewing/Material</t>
    <phoneticPr fontId="2"/>
  </si>
  <si>
    <t>Washability</t>
    <phoneticPr fontId="2"/>
  </si>
  <si>
    <t>Super Washability</t>
    <phoneticPr fontId="2"/>
  </si>
  <si>
    <t>Antifouling Property  (SR)</t>
    <phoneticPr fontId="2"/>
  </si>
  <si>
    <t>Antifouling Property  (SG)</t>
    <phoneticPr fontId="2"/>
  </si>
  <si>
    <t>Moisture Retaining Property</t>
    <phoneticPr fontId="2"/>
  </si>
  <si>
    <t>Antimicrobial Odor-resistance</t>
    <phoneticPr fontId="2"/>
  </si>
  <si>
    <t>Prevent Sweat Stains Property</t>
    <phoneticPr fontId="2"/>
  </si>
  <si>
    <t>Machine Washable</t>
    <phoneticPr fontId="2"/>
  </si>
  <si>
    <t>東京事業所  堀留实验室</t>
  </si>
  <si>
    <t>東京事業所  原宿实验室</t>
  </si>
  <si>
    <t>東京事業所  目黒实验室</t>
  </si>
  <si>
    <t>東海事業所  名古屋实验室</t>
    <rPh sb="7" eb="10">
      <t>ナゴヤ</t>
    </rPh>
    <phoneticPr fontId="2"/>
  </si>
  <si>
    <t>東海事業所  一宮实验室</t>
  </si>
  <si>
    <r>
      <t>PT.KAKEN 印度尼西</t>
    </r>
    <r>
      <rPr>
        <sz val="9"/>
        <rFont val="FangSong"/>
        <family val="3"/>
        <charset val="134"/>
      </rPr>
      <t>亚</t>
    </r>
    <phoneticPr fontId="2"/>
  </si>
  <si>
    <t>BVCPS泰国</t>
    <phoneticPr fontId="2"/>
  </si>
  <si>
    <t>PT.KAKEN Indonesia</t>
    <phoneticPr fontId="2"/>
  </si>
  <si>
    <t>1-7-22  Saiwai-cho, Kawaguchi-shi, Saitama, 332-0016, JAPAN
TEL(048)258-3280～81　FAX(048)258-3286</t>
    <phoneticPr fontId="2"/>
  </si>
  <si>
    <t>1-20-3  Yoyogi, Shibuya-ku, Tokyo 151-0053, JAPAN
TEL : 03-5358-4741 FAX : 03-5358-4742</t>
    <phoneticPr fontId="2"/>
  </si>
  <si>
    <t>1F, Honda Denki Bld., 4-5-37, Kamiosaki, Shinagawa-ku, Tokyo, 141-0021, JPN
TEL : 03-5759-4120 FAX : 03-5759-4121</t>
    <phoneticPr fontId="2"/>
  </si>
  <si>
    <t>2-5-5, Nishiki, Naka-ku, Nagoya-shi, Aichi 460-0003 JAPAN (Denmacho Bldg. 1F.2F)
TEL(052)222-4556　FAX(052)222-4557</t>
    <phoneticPr fontId="2"/>
  </si>
  <si>
    <t>1-1-13, Matsufuri, Ichinomiya-shi, Aichi 491-0042 JAPAN
TEL : 0586-28-8123 FAX : 0586-28-8125</t>
    <phoneticPr fontId="2"/>
  </si>
  <si>
    <t>10-33 Ebatacho, Fukui-shi, Fukui 918-8016 JAPAN
TEL: (0776)38-6080　FAX: (0776)38-6112</t>
    <phoneticPr fontId="2"/>
  </si>
  <si>
    <t>67-1 Nishinokyoharamachi, Nakagyo-ku, Kyoto-shi, Kyoto 604-8431 ( UNITY Bldg. 3F) JAPAN
TEL : 075-802-7272 FAX : 075-802-7282</t>
    <phoneticPr fontId="2"/>
  </si>
  <si>
    <t>2-5-19 Edobori, Nishi-ku, Osaka-shi, Osaka 550-0002 JAPAN
TEL : 06-6441-6756 FAX : 06-6448-7720</t>
    <phoneticPr fontId="2"/>
  </si>
  <si>
    <t>5-22-7 Akebono-cho, Fukuyama-shi, Hiroshima 721-0952, JAPAN
TEL : 084-981-2510 FAX : 084-981-2521</t>
    <phoneticPr fontId="2"/>
  </si>
  <si>
    <t>2F, HongXin Building, No.408, Hongxu Road, Shanghai, P.R.China
TEL+86-21-64061138　 FAX+86-21-64061158</t>
    <phoneticPr fontId="2"/>
  </si>
  <si>
    <t xml:space="preserve">3F, 2F Auxiliary Building ,No.8 Huikang Road,Yinzhou District ,Ningbo,YINZHOU OFFICE, HUIKANG AREA, NINGBO CUSTOMS DISTRICT P.R.CHINA
TEL+86-574-88231909　　FAX+86-0574-88232177  </t>
    <phoneticPr fontId="2"/>
  </si>
  <si>
    <t>6F, 7F No.1 Building, No.10 Huaxia M.Rd Dongting,Xishan District,Wuxi,Jiangsu WUXI CUSTOMS DISTRICT
TEL+86-510-88215558　FAX+86-510-88215560</t>
    <phoneticPr fontId="2"/>
  </si>
  <si>
    <t>No. 37, Section 2, Zhongyang South Road, Beitou District, Taipei, Taiwan
TEL+886-2-2895-3666　FAX+886-2895-6999</t>
    <phoneticPr fontId="2"/>
  </si>
  <si>
    <t>18F No.60 Changjiang East Road, Zhongshan District,Dalian DALIAN CUSTOMS DISTRICT P.R.CHINA
TEL+86-411-82630891　　FAX+86-411-82630893</t>
    <phoneticPr fontId="80"/>
  </si>
  <si>
    <t>ラジオボタン名</t>
    <rPh sb="6" eb="7">
      <t>メイ</t>
    </rPh>
    <phoneticPr fontId="2"/>
  </si>
  <si>
    <t>STANDARDS
APPLIED FOR</t>
    <phoneticPr fontId="2"/>
  </si>
  <si>
    <t>REQUEST CONTENT:</t>
    <phoneticPr fontId="2"/>
  </si>
  <si>
    <t>Please ✓ the appropriate box.</t>
    <phoneticPr fontId="2"/>
  </si>
  <si>
    <t>If ✓ "RETEST" or "APPOINTED ITEM", please choose from below item or write information into REMARKS column.</t>
    <phoneticPr fontId="2"/>
  </si>
  <si>
    <t>KAKEN Test Center
Tokyo Laboratory  Horidome Branch Lab.</t>
    <phoneticPr fontId="2"/>
  </si>
  <si>
    <t>KAKEN Test Center
Tokyo Laboratory  Harajuku Branch Lab.</t>
    <phoneticPr fontId="2"/>
  </si>
  <si>
    <t>KAKEN Test Center
Tokyo Laboratory  Meguro Branch Lab.</t>
    <phoneticPr fontId="2"/>
  </si>
  <si>
    <t>KAKEN Test Center
Tokai Laboratory  Nagoya Branch Lab.</t>
    <phoneticPr fontId="2"/>
  </si>
  <si>
    <t>KAKEN Test Center
Tokai Laboratory  Ichinomiya Branch Lab.</t>
    <phoneticPr fontId="2"/>
  </si>
  <si>
    <t>KAKEN Test Center
Hokuriku Laboratory</t>
    <phoneticPr fontId="2"/>
  </si>
  <si>
    <t xml:space="preserve">KAKEN Test Center
Kyoto Laboratory </t>
    <phoneticPr fontId="2"/>
  </si>
  <si>
    <t xml:space="preserve">KAKEN Test Center
Osaka Laboratory </t>
    <phoneticPr fontId="2"/>
  </si>
  <si>
    <t xml:space="preserve">KAKEN Test Center
Seibu Laboratory </t>
    <phoneticPr fontId="2"/>
  </si>
  <si>
    <t>Bureau Veritas CPS Vietnam Limited
（BVCPS VIETNAM）</t>
    <phoneticPr fontId="80"/>
  </si>
  <si>
    <t xml:space="preserve">KAKEN Test Center
Qingdao Laboratory </t>
    <phoneticPr fontId="2"/>
  </si>
  <si>
    <t xml:space="preserve">KAKEN Test Center
Dalian Laboratory </t>
    <phoneticPr fontId="2"/>
  </si>
  <si>
    <t xml:space="preserve">KAKEN Test Center
Ningbo Laboratory </t>
    <phoneticPr fontId="2"/>
  </si>
  <si>
    <t xml:space="preserve">KAKEN Test Center
Wuxi Laboratory </t>
    <phoneticPr fontId="2"/>
  </si>
  <si>
    <t>KAKEN Test Center
Tokyo Laboratory Kawaguchi Lab.</t>
    <phoneticPr fontId="2"/>
  </si>
  <si>
    <t>KAKEN HONG KONG
O/B KAKEN TEST CENTER GENERAL INCORPORATED FOUNDATION</t>
    <phoneticPr fontId="2"/>
  </si>
  <si>
    <t>拒水加工</t>
    <phoneticPr fontId="2"/>
  </si>
  <si>
    <r>
      <rPr>
        <sz val="10"/>
        <rFont val="NSimSun"/>
        <family val="3"/>
        <charset val="134"/>
      </rPr>
      <t>涂料</t>
    </r>
    <r>
      <rPr>
        <sz val="10"/>
        <rFont val="ＭＳ Ｐゴシック"/>
        <family val="2"/>
        <charset val="128"/>
      </rPr>
      <t>印花</t>
    </r>
    <rPh sb="2" eb="3">
      <t>イン</t>
    </rPh>
    <rPh sb="3" eb="4">
      <t>ハナ</t>
    </rPh>
    <phoneticPr fontId="2"/>
  </si>
  <si>
    <r>
      <t>金属</t>
    </r>
    <r>
      <rPr>
        <sz val="10"/>
        <rFont val="NSimSun"/>
        <family val="3"/>
        <charset val="134"/>
      </rPr>
      <t>辅</t>
    </r>
    <r>
      <rPr>
        <sz val="10"/>
        <rFont val="ＭＳ Ｐゴシック"/>
        <family val="2"/>
        <charset val="128"/>
      </rPr>
      <t>料涂</t>
    </r>
    <r>
      <rPr>
        <sz val="10"/>
        <rFont val="NSimSun"/>
        <family val="3"/>
        <charset val="134"/>
      </rPr>
      <t>层</t>
    </r>
    <phoneticPr fontId="2"/>
  </si>
  <si>
    <t>BVCPS越南</t>
    <phoneticPr fontId="80"/>
  </si>
  <si>
    <t>起球（A法）</t>
    <phoneticPr fontId="2"/>
  </si>
  <si>
    <t>Bureau Veritas CPS (H.K.) Ltd. TAIWAN Branch</t>
    <phoneticPr fontId="80"/>
  </si>
  <si>
    <t>Shanghai</t>
  </si>
  <si>
    <t>防透（練り込み）</t>
    <rPh sb="0" eb="1">
      <t>ボウ</t>
    </rPh>
    <rPh sb="1" eb="2">
      <t>ス</t>
    </rPh>
    <rPh sb="3" eb="4">
      <t>ネ</t>
    </rPh>
    <rPh sb="5" eb="6">
      <t>コ</t>
    </rPh>
    <phoneticPr fontId="2"/>
  </si>
  <si>
    <t>防透（後加工）</t>
    <rPh sb="0" eb="1">
      <t>ボウ</t>
    </rPh>
    <rPh sb="1" eb="2">
      <t>ス</t>
    </rPh>
    <rPh sb="3" eb="4">
      <t>アト</t>
    </rPh>
    <rPh sb="4" eb="6">
      <t>カコウ</t>
    </rPh>
    <phoneticPr fontId="2"/>
  </si>
  <si>
    <t>ﾅｲﾛﾝ接着剤使用芯地</t>
    <phoneticPr fontId="2"/>
  </si>
  <si>
    <t>肩紐用ｽﾄﾚｯﾁﾃｰﾌﾟ</t>
    <phoneticPr fontId="2"/>
  </si>
  <si>
    <r>
      <t>肩</t>
    </r>
    <r>
      <rPr>
        <sz val="10"/>
        <rFont val="FangSong"/>
        <family val="3"/>
        <charset val="134"/>
      </rPr>
      <t>带</t>
    </r>
    <r>
      <rPr>
        <sz val="10"/>
        <rFont val="ＭＳ Ｐゴシック"/>
        <family val="2"/>
        <charset val="128"/>
      </rPr>
      <t>用</t>
    </r>
    <r>
      <rPr>
        <sz val="10"/>
        <rFont val="FangSong"/>
        <family val="3"/>
        <charset val="134"/>
      </rPr>
      <t>弹</t>
    </r>
    <r>
      <rPr>
        <sz val="10"/>
        <rFont val="ＭＳ Ｐゴシック"/>
        <family val="2"/>
        <charset val="128"/>
      </rPr>
      <t>力</t>
    </r>
    <r>
      <rPr>
        <sz val="10"/>
        <rFont val="FangSong"/>
        <family val="3"/>
        <charset val="134"/>
      </rPr>
      <t>带</t>
    </r>
    <phoneticPr fontId="2"/>
  </si>
  <si>
    <r>
      <t>聚</t>
    </r>
    <r>
      <rPr>
        <sz val="10"/>
        <rFont val="FangSong"/>
        <family val="3"/>
        <charset val="134"/>
      </rPr>
      <t>酰</t>
    </r>
    <r>
      <rPr>
        <sz val="10"/>
        <rFont val="ＭＳ Ｐゴシック"/>
        <family val="2"/>
        <charset val="128"/>
      </rPr>
      <t>胺粘合</t>
    </r>
    <r>
      <rPr>
        <sz val="10"/>
        <rFont val="FangSong"/>
        <family val="3"/>
        <charset val="134"/>
      </rPr>
      <t>衬</t>
    </r>
    <r>
      <rPr>
        <sz val="10"/>
        <rFont val="ＭＳ Ｐゴシック"/>
        <family val="2"/>
        <charset val="128"/>
      </rPr>
      <t>布</t>
    </r>
    <phoneticPr fontId="2"/>
  </si>
  <si>
    <t>粘连部耐久性</t>
    <phoneticPr fontId="2"/>
  </si>
  <si>
    <t>４.出張検査　５.契約　６.その他</t>
    <rPh sb="2" eb="4">
      <t>シュッチョウ</t>
    </rPh>
    <rPh sb="4" eb="6">
      <t>ケンサ</t>
    </rPh>
    <rPh sb="9" eb="11">
      <t>ケイヤク</t>
    </rPh>
    <rPh sb="16" eb="17">
      <t>タ</t>
    </rPh>
    <phoneticPr fontId="2"/>
  </si>
  <si>
    <t>１.一般　２.所見　３.納入前</t>
    <rPh sb="2" eb="4">
      <t>イッパン</t>
    </rPh>
    <rPh sb="7" eb="9">
      <t>ショケン</t>
    </rPh>
    <rPh sb="12" eb="14">
      <t>ノウニュウ</t>
    </rPh>
    <rPh sb="14" eb="15">
      <t>マエ</t>
    </rPh>
    <phoneticPr fontId="2"/>
  </si>
  <si>
    <t>１.短繊維　２.糸　３.編物</t>
    <rPh sb="2" eb="5">
      <t>タンセンイ</t>
    </rPh>
    <rPh sb="8" eb="9">
      <t>イト</t>
    </rPh>
    <rPh sb="12" eb="14">
      <t>アミモノ</t>
    </rPh>
    <phoneticPr fontId="2"/>
  </si>
  <si>
    <t>４.衣料　５.寝装　６.インテ</t>
    <rPh sb="2" eb="4">
      <t>イリョウ</t>
    </rPh>
    <rPh sb="7" eb="8">
      <t>シング</t>
    </rPh>
    <rPh sb="8" eb="9">
      <t>ソウ</t>
    </rPh>
    <phoneticPr fontId="2"/>
  </si>
  <si>
    <t>７.産資　８.雑貨　９.その他</t>
    <rPh sb="2" eb="3">
      <t>サンギョウ</t>
    </rPh>
    <rPh sb="3" eb="4">
      <t>シザイ</t>
    </rPh>
    <rPh sb="7" eb="9">
      <t>ザッカ</t>
    </rPh>
    <rPh sb="14" eb="15">
      <t>タ</t>
    </rPh>
    <phoneticPr fontId="2"/>
  </si>
  <si>
    <t>紫外線遮蔽率＋UPF（JIS）</t>
    <rPh sb="0" eb="3">
      <t>シガイセン</t>
    </rPh>
    <rPh sb="3" eb="5">
      <t>シャヘイ</t>
    </rPh>
    <rPh sb="5" eb="6">
      <t>リツ</t>
    </rPh>
    <phoneticPr fontId="2"/>
  </si>
  <si>
    <t>UPF (AS/NZS)</t>
    <phoneticPr fontId="2"/>
  </si>
  <si>
    <t>紫外線遮蔽率＋UPF（全展開国）</t>
    <rPh sb="11" eb="12">
      <t>ゼン</t>
    </rPh>
    <rPh sb="12" eb="14">
      <t>テンカイ</t>
    </rPh>
    <rPh sb="14" eb="15">
      <t>コク</t>
    </rPh>
    <phoneticPr fontId="2"/>
  </si>
  <si>
    <t>紫外线遮蔽率+UPF（JIS）</t>
    <phoneticPr fontId="2"/>
  </si>
  <si>
    <t>Filling Proof for Synthetic Fiber</t>
    <phoneticPr fontId="2"/>
  </si>
  <si>
    <t>Filling Proof for Down &amp; Feather</t>
    <phoneticPr fontId="2"/>
  </si>
  <si>
    <t>Pilling （Method A）</t>
    <phoneticPr fontId="2"/>
  </si>
  <si>
    <t>Pilling （1096E Method Modified）</t>
    <phoneticPr fontId="2"/>
  </si>
  <si>
    <t>Snagging（Method D-1）</t>
    <phoneticPr fontId="2"/>
  </si>
  <si>
    <t>Snagging （Method A）</t>
    <phoneticPr fontId="2"/>
  </si>
  <si>
    <t>Filling Proof for Synthetic Fiber(Vilene method)</t>
    <phoneticPr fontId="2"/>
  </si>
  <si>
    <t>制品检查</t>
    <phoneticPr fontId="2"/>
  </si>
  <si>
    <t>High temp. Washability (6N)</t>
    <phoneticPr fontId="2"/>
  </si>
  <si>
    <t>High temp. Washability (9N)</t>
    <phoneticPr fontId="2"/>
  </si>
  <si>
    <t>Short-period Moisture Adsorption/Desorption</t>
    <phoneticPr fontId="2"/>
  </si>
  <si>
    <t>Water Absorbency /Quick Dry Property</t>
    <phoneticPr fontId="2"/>
  </si>
  <si>
    <t>UPF/UVA (EN)</t>
    <phoneticPr fontId="2"/>
  </si>
  <si>
    <t>紫外线遮蔽率+UPF（所有贩售国家）</t>
    <rPh sb="11" eb="13">
      <t>ショユウ</t>
    </rPh>
    <rPh sb="14" eb="15">
      <t>ウ</t>
    </rPh>
    <rPh sb="15" eb="17">
      <t>コッカ</t>
    </rPh>
    <phoneticPr fontId="2"/>
  </si>
  <si>
    <t>Shape Stability (JIS L 0217)</t>
    <phoneticPr fontId="2"/>
  </si>
  <si>
    <t>Shape Stability (JIS L 1924）</t>
    <phoneticPr fontId="2"/>
  </si>
  <si>
    <t>左に✔の場合、前回報告書No.を記載すること。</t>
    <rPh sb="0" eb="1">
      <t>ヒダリ</t>
    </rPh>
    <rPh sb="4" eb="6">
      <t>バアイ</t>
    </rPh>
    <rPh sb="7" eb="9">
      <t>ゼンカイ</t>
    </rPh>
    <rPh sb="9" eb="12">
      <t>ホウコクショ</t>
    </rPh>
    <rPh sb="16" eb="18">
      <t>キサイ</t>
    </rPh>
    <phoneticPr fontId="2"/>
  </si>
  <si>
    <t>Write a prev. report no.
 in case of marking ✔ in the left.</t>
    <phoneticPr fontId="2"/>
  </si>
  <si>
    <t>（上回证明书No.</t>
    <phoneticPr fontId="2"/>
  </si>
  <si>
    <r>
      <t>如果左边</t>
    </r>
    <r>
      <rPr>
        <b/>
        <u/>
        <sz val="9"/>
        <rFont val="FangSong"/>
        <family val="3"/>
      </rPr>
      <t>选项有打勾﹐请记载上回证明书No.</t>
    </r>
    <rPh sb="0" eb="1">
      <t>ギン</t>
    </rPh>
    <rPh sb="1" eb="2">
      <t>ハテ</t>
    </rPh>
    <rPh sb="2" eb="3">
      <t>ヒダリ</t>
    </rPh>
    <rPh sb="6" eb="7">
      <t>ユウ</t>
    </rPh>
    <rPh sb="7" eb="8">
      <t>ウツ</t>
    </rPh>
    <rPh sb="8" eb="9">
      <t>コウ</t>
    </rPh>
    <rPh sb="13" eb="14">
      <t>ジョウ</t>
    </rPh>
    <rPh sb="14" eb="15">
      <t>マワ</t>
    </rPh>
    <phoneticPr fontId="2"/>
  </si>
  <si>
    <t>Elastic Durability</t>
    <phoneticPr fontId="2"/>
  </si>
  <si>
    <t>Tensile Strength</t>
    <phoneticPr fontId="2"/>
  </si>
  <si>
    <t>Fluorescer Extraction</t>
    <phoneticPr fontId="2"/>
  </si>
  <si>
    <t>橡胶耐久性</t>
    <rPh sb="2" eb="3">
      <t>シノブ</t>
    </rPh>
    <rPh sb="4" eb="5">
      <t>セイ</t>
    </rPh>
    <phoneticPr fontId="2"/>
  </si>
  <si>
    <t>色番</t>
    <rPh sb="0" eb="1">
      <t>イロ</t>
    </rPh>
    <rPh sb="1" eb="2">
      <t>バン</t>
    </rPh>
    <phoneticPr fontId="2"/>
  </si>
  <si>
    <t>C/#</t>
    <phoneticPr fontId="2"/>
  </si>
  <si>
    <t>(国コード）</t>
    <rPh sb="1" eb="2">
      <t>クニ</t>
    </rPh>
    <phoneticPr fontId="2"/>
  </si>
  <si>
    <t>〇</t>
    <phoneticPr fontId="2"/>
  </si>
  <si>
    <t>×</t>
    <phoneticPr fontId="2"/>
  </si>
  <si>
    <t>水洗い・ドライ可否</t>
    <rPh sb="0" eb="1">
      <t>ミズ</t>
    </rPh>
    <rPh sb="1" eb="2">
      <t>アラ</t>
    </rPh>
    <rPh sb="7" eb="9">
      <t>カヒ</t>
    </rPh>
    <phoneticPr fontId="2"/>
  </si>
  <si>
    <t>保温（アウター）</t>
    <rPh sb="0" eb="2">
      <t>ホオン</t>
    </rPh>
    <phoneticPr fontId="2"/>
  </si>
  <si>
    <t>保温（ボトム）</t>
    <rPh sb="0" eb="2">
      <t>ホオン</t>
    </rPh>
    <phoneticPr fontId="2"/>
  </si>
  <si>
    <t>保温（カットソー）</t>
    <rPh sb="0" eb="2">
      <t>ホオン</t>
    </rPh>
    <phoneticPr fontId="2"/>
  </si>
  <si>
    <t>保温（グッズ）</t>
    <rPh sb="0" eb="2">
      <t>ホオン</t>
    </rPh>
    <phoneticPr fontId="2"/>
  </si>
  <si>
    <t>保温（インナー）</t>
    <rPh sb="0" eb="2">
      <t>ホオン</t>
    </rPh>
    <phoneticPr fontId="2"/>
  </si>
  <si>
    <t>干洗</t>
    <phoneticPr fontId="2"/>
  </si>
  <si>
    <t>洗涤</t>
    <phoneticPr fontId="2"/>
  </si>
  <si>
    <t>样品编号：</t>
    <phoneticPr fontId="2"/>
  </si>
  <si>
    <t>(国家编号)</t>
    <phoneticPr fontId="2"/>
  </si>
  <si>
    <t>保温（外套）</t>
    <rPh sb="0" eb="2">
      <t>ホオン</t>
    </rPh>
    <phoneticPr fontId="2"/>
  </si>
  <si>
    <t>保温（下装）</t>
    <rPh sb="0" eb="2">
      <t>ホオン</t>
    </rPh>
    <phoneticPr fontId="2"/>
  </si>
  <si>
    <t>保温（针织衫）</t>
    <rPh sb="0" eb="2">
      <t>ホオン</t>
    </rPh>
    <phoneticPr fontId="2"/>
  </si>
  <si>
    <t>保温（杂货）</t>
    <rPh sb="0" eb="2">
      <t>ホオン</t>
    </rPh>
    <phoneticPr fontId="2"/>
  </si>
  <si>
    <t>保温（内衣）</t>
    <phoneticPr fontId="2"/>
  </si>
  <si>
    <t>(Country code）</t>
    <phoneticPr fontId="2"/>
  </si>
  <si>
    <t>Heat Retaining Property (Outer)</t>
  </si>
  <si>
    <t>Heat Retaining Property (Bottom)</t>
  </si>
  <si>
    <t>Heat Retaining Property (Cut &amp; Sew)</t>
  </si>
  <si>
    <t>Heat Retaining Property (Goods)</t>
  </si>
  <si>
    <t>Heat Retaining Property (Underwear)</t>
  </si>
  <si>
    <t>]</t>
    <phoneticPr fontId="2"/>
  </si>
  <si>
    <t>オフィス</t>
    <phoneticPr fontId="2"/>
  </si>
  <si>
    <t>Office</t>
    <phoneticPr fontId="2"/>
  </si>
  <si>
    <t>UQオフィス</t>
    <phoneticPr fontId="2"/>
  </si>
  <si>
    <r>
      <t>事</t>
    </r>
    <r>
      <rPr>
        <b/>
        <sz val="12"/>
        <color rgb="FFFF0000"/>
        <rFont val="NSimSun"/>
        <family val="3"/>
        <charset val="134"/>
      </rPr>
      <t>务</t>
    </r>
    <r>
      <rPr>
        <b/>
        <sz val="12"/>
        <color rgb="FFFF0000"/>
        <rFont val="ＭＳ Ｐゴシック"/>
        <family val="3"/>
        <charset val="128"/>
      </rPr>
      <t>所</t>
    </r>
    <phoneticPr fontId="2"/>
  </si>
  <si>
    <t>]</t>
    <phoneticPr fontId="2"/>
  </si>
  <si>
    <t xml:space="preserve"> 委托内容:</t>
    <phoneticPr fontId="2"/>
  </si>
  <si>
    <t xml:space="preserve"> 依頼内容：</t>
    <rPh sb="1" eb="3">
      <t>イライ</t>
    </rPh>
    <rPh sb="3" eb="5">
      <t>ナイヨウ</t>
    </rPh>
    <phoneticPr fontId="2"/>
  </si>
  <si>
    <t>導電繊維使用</t>
    <phoneticPr fontId="2"/>
  </si>
  <si>
    <r>
      <t>使用了</t>
    </r>
    <r>
      <rPr>
        <sz val="10"/>
        <rFont val="NSimSun"/>
        <family val="3"/>
        <charset val="134"/>
      </rPr>
      <t>导电纤维</t>
    </r>
    <phoneticPr fontId="2"/>
  </si>
  <si>
    <t>ドライクリーニング表示：</t>
    <rPh sb="9" eb="11">
      <t>ヒョウジ</t>
    </rPh>
    <phoneticPr fontId="2"/>
  </si>
  <si>
    <t>[</t>
    <phoneticPr fontId="2"/>
  </si>
  <si>
    <t>ドライ可否</t>
    <rPh sb="3" eb="5">
      <t>カヒ</t>
    </rPh>
    <phoneticPr fontId="2"/>
  </si>
  <si>
    <t>干洗表示：</t>
    <rPh sb="2" eb="4">
      <t>ヒョウジ</t>
    </rPh>
    <phoneticPr fontId="2"/>
  </si>
  <si>
    <t>DRYCLEANING INDCATION:</t>
    <phoneticPr fontId="2"/>
  </si>
  <si>
    <r>
      <rPr>
        <b/>
        <sz val="12"/>
        <color rgb="FFFF0000"/>
        <rFont val="ＭＳ Ｐゴシック"/>
        <family val="3"/>
        <charset val="128"/>
      </rPr>
      <t>1st Sample</t>
    </r>
    <r>
      <rPr>
        <b/>
        <sz val="14"/>
        <color indexed="10"/>
        <rFont val="ＭＳ Ｐゴシック"/>
        <family val="2"/>
        <charset val="128"/>
      </rPr>
      <t xml:space="preserve">
</t>
    </r>
    <r>
      <rPr>
        <b/>
        <sz val="8"/>
        <color indexed="10"/>
        <rFont val="ＭＳ Ｐゴシック"/>
        <family val="3"/>
        <charset val="128"/>
      </rPr>
      <t>1点サンプル</t>
    </r>
    <rPh sb="12" eb="13">
      <t>テン</t>
    </rPh>
    <phoneticPr fontId="2"/>
  </si>
  <si>
    <t>(YEAR)</t>
    <phoneticPr fontId="2"/>
  </si>
  <si>
    <t>アウター</t>
    <phoneticPr fontId="2"/>
  </si>
  <si>
    <t>コート</t>
    <phoneticPr fontId="2"/>
  </si>
  <si>
    <t>生地検査</t>
    <rPh sb="0" eb="2">
      <t>キジ</t>
    </rPh>
    <rPh sb="2" eb="4">
      <t>ケンサ</t>
    </rPh>
    <phoneticPr fontId="2"/>
  </si>
  <si>
    <t>ボトム</t>
    <phoneticPr fontId="2"/>
  </si>
  <si>
    <t>付属/副資材検査</t>
    <rPh sb="0" eb="2">
      <t>フゾク</t>
    </rPh>
    <rPh sb="3" eb="6">
      <t>フクシザイ</t>
    </rPh>
    <rPh sb="6" eb="8">
      <t>ケンサ</t>
    </rPh>
    <phoneticPr fontId="2"/>
  </si>
  <si>
    <t>シャツ</t>
    <phoneticPr fontId="2"/>
  </si>
  <si>
    <t>必須項目</t>
    <rPh sb="0" eb="2">
      <t>ヒッス</t>
    </rPh>
    <rPh sb="2" eb="4">
      <t>コウモク</t>
    </rPh>
    <phoneticPr fontId="2"/>
  </si>
  <si>
    <t>カットソー</t>
    <phoneticPr fontId="2"/>
  </si>
  <si>
    <t>再検査</t>
    <rPh sb="0" eb="3">
      <t>サイケンサ</t>
    </rPh>
    <phoneticPr fontId="2"/>
  </si>
  <si>
    <t>ニット</t>
    <phoneticPr fontId="2"/>
  </si>
  <si>
    <t>追加検査</t>
    <rPh sb="0" eb="2">
      <t>ツイカ</t>
    </rPh>
    <rPh sb="2" eb="4">
      <t>ケンサ</t>
    </rPh>
    <phoneticPr fontId="2"/>
  </si>
  <si>
    <t>グッズ</t>
    <phoneticPr fontId="2"/>
  </si>
  <si>
    <t>指定項目</t>
    <rPh sb="0" eb="2">
      <t>シテイ</t>
    </rPh>
    <rPh sb="2" eb="4">
      <t>コウモク</t>
    </rPh>
    <phoneticPr fontId="2"/>
  </si>
  <si>
    <t>インナー</t>
    <phoneticPr fontId="2"/>
  </si>
  <si>
    <t>染色堅ろう度</t>
    <rPh sb="0" eb="2">
      <t>センショク</t>
    </rPh>
    <rPh sb="2" eb="3">
      <t>ケン</t>
    </rPh>
    <rPh sb="5" eb="6">
      <t>ド</t>
    </rPh>
    <phoneticPr fontId="2"/>
  </si>
  <si>
    <t>ベビー</t>
    <phoneticPr fontId="2"/>
  </si>
  <si>
    <t>ワンピース</t>
    <phoneticPr fontId="2"/>
  </si>
  <si>
    <t>SP</t>
    <phoneticPr fontId="2"/>
  </si>
  <si>
    <t>SU</t>
    <phoneticPr fontId="2"/>
  </si>
  <si>
    <t>FW</t>
    <phoneticPr fontId="2"/>
  </si>
  <si>
    <t>値</t>
    <rPh sb="0" eb="1">
      <t>アタイ</t>
    </rPh>
    <phoneticPr fontId="2"/>
  </si>
  <si>
    <t>フェーズ</t>
    <phoneticPr fontId="2"/>
  </si>
  <si>
    <t>試験片</t>
    <rPh sb="0" eb="2">
      <t>シケン</t>
    </rPh>
    <rPh sb="2" eb="3">
      <t>ヘン</t>
    </rPh>
    <phoneticPr fontId="2"/>
  </si>
  <si>
    <t>色番号</t>
    <rPh sb="0" eb="1">
      <t>イロ</t>
    </rPh>
    <rPh sb="1" eb="3">
      <t>バンゴウ</t>
    </rPh>
    <phoneticPr fontId="2"/>
  </si>
  <si>
    <t>00</t>
  </si>
  <si>
    <t>WHITE</t>
  </si>
  <si>
    <t>01</t>
  </si>
  <si>
    <t>OFF WHITE</t>
  </si>
  <si>
    <t>02</t>
  </si>
  <si>
    <t>LIGHT GRAY</t>
  </si>
  <si>
    <t>03</t>
  </si>
  <si>
    <t>GRAY</t>
  </si>
  <si>
    <t>04</t>
  </si>
  <si>
    <t>05</t>
  </si>
  <si>
    <t>06</t>
  </si>
  <si>
    <t>07</t>
  </si>
  <si>
    <t>08</t>
  </si>
  <si>
    <t>DARK GRAY</t>
  </si>
  <si>
    <t>09</t>
  </si>
  <si>
    <t>BLACK</t>
  </si>
  <si>
    <t>10</t>
  </si>
  <si>
    <t>PINK</t>
  </si>
  <si>
    <t>11</t>
  </si>
  <si>
    <t>12</t>
  </si>
  <si>
    <t>13</t>
  </si>
  <si>
    <t>RED</t>
  </si>
  <si>
    <t>14</t>
  </si>
  <si>
    <t>15</t>
  </si>
  <si>
    <t>16</t>
  </si>
  <si>
    <t>17</t>
  </si>
  <si>
    <t>18</t>
  </si>
  <si>
    <t>WINE</t>
  </si>
  <si>
    <t>19</t>
  </si>
  <si>
    <t>20</t>
  </si>
  <si>
    <t>LIGHT ORANGE</t>
  </si>
  <si>
    <t>21</t>
  </si>
  <si>
    <t>22</t>
  </si>
  <si>
    <t>ORANGE</t>
  </si>
  <si>
    <t>23</t>
  </si>
  <si>
    <t>24</t>
  </si>
  <si>
    <t>25</t>
  </si>
  <si>
    <t>26</t>
  </si>
  <si>
    <t>27</t>
  </si>
  <si>
    <t>28</t>
  </si>
  <si>
    <t>DARK ORANGE</t>
  </si>
  <si>
    <t>29</t>
  </si>
  <si>
    <t>30</t>
  </si>
  <si>
    <t>NATURAL</t>
  </si>
  <si>
    <t>31</t>
  </si>
  <si>
    <t>BEIGE</t>
  </si>
  <si>
    <t>32</t>
  </si>
  <si>
    <t>33</t>
  </si>
  <si>
    <t>KHAKI</t>
  </si>
  <si>
    <t>34</t>
  </si>
  <si>
    <t>BROWN</t>
  </si>
  <si>
    <t>35</t>
  </si>
  <si>
    <t>36</t>
  </si>
  <si>
    <t>37</t>
  </si>
  <si>
    <t>38</t>
  </si>
  <si>
    <t>DARK BROWN</t>
  </si>
  <si>
    <t>39</t>
  </si>
  <si>
    <t>40</t>
  </si>
  <si>
    <t>CREAM</t>
  </si>
  <si>
    <t>41</t>
  </si>
  <si>
    <t>YELLOW</t>
  </si>
  <si>
    <t>42</t>
  </si>
  <si>
    <t>43</t>
  </si>
  <si>
    <t>44</t>
  </si>
  <si>
    <t>45</t>
  </si>
  <si>
    <t>46</t>
  </si>
  <si>
    <t>47</t>
  </si>
  <si>
    <t>48</t>
  </si>
  <si>
    <t>49</t>
  </si>
  <si>
    <t>MUSTARD</t>
  </si>
  <si>
    <t>50</t>
  </si>
  <si>
    <t>LIGHT GREEN</t>
  </si>
  <si>
    <t>51</t>
  </si>
  <si>
    <t>GREEN</t>
  </si>
  <si>
    <t>52</t>
  </si>
  <si>
    <t>53</t>
  </si>
  <si>
    <t>54</t>
  </si>
  <si>
    <t>55</t>
  </si>
  <si>
    <t>56</t>
  </si>
  <si>
    <t>OLIVE</t>
  </si>
  <si>
    <t>57</t>
  </si>
  <si>
    <t>58</t>
  </si>
  <si>
    <t>DARK GREEN</t>
  </si>
  <si>
    <t>59</t>
  </si>
  <si>
    <t>60</t>
  </si>
  <si>
    <t>LIGHT BLUE</t>
  </si>
  <si>
    <t>61</t>
  </si>
  <si>
    <t>BLUE</t>
  </si>
  <si>
    <t>62</t>
  </si>
  <si>
    <t>63</t>
  </si>
  <si>
    <t>64</t>
  </si>
  <si>
    <t>65</t>
  </si>
  <si>
    <t>66</t>
  </si>
  <si>
    <t>67</t>
  </si>
  <si>
    <t>68</t>
  </si>
  <si>
    <t>69</t>
  </si>
  <si>
    <t>NAVY</t>
  </si>
  <si>
    <t>70</t>
  </si>
  <si>
    <t>LIGHT PURPLE</t>
  </si>
  <si>
    <t>71</t>
  </si>
  <si>
    <t>PURPLE</t>
  </si>
  <si>
    <t>72</t>
  </si>
  <si>
    <t>73</t>
  </si>
  <si>
    <t>74</t>
  </si>
  <si>
    <t>75</t>
  </si>
  <si>
    <t>76</t>
  </si>
  <si>
    <t>77</t>
  </si>
  <si>
    <t>78</t>
  </si>
  <si>
    <t>79</t>
  </si>
  <si>
    <t>DARK PURPLE</t>
  </si>
  <si>
    <t>外衣</t>
    <phoneticPr fontId="2"/>
  </si>
  <si>
    <t>大衣</t>
    <phoneticPr fontId="2"/>
  </si>
  <si>
    <t>下身</t>
    <phoneticPr fontId="2"/>
  </si>
  <si>
    <t>衬衫</t>
    <phoneticPr fontId="2"/>
  </si>
  <si>
    <t>针织</t>
    <phoneticPr fontId="2"/>
  </si>
  <si>
    <t>编织</t>
    <phoneticPr fontId="2"/>
  </si>
  <si>
    <t>杂货</t>
    <phoneticPr fontId="2"/>
  </si>
  <si>
    <t>内衣</t>
    <phoneticPr fontId="2"/>
  </si>
  <si>
    <t>婴儿</t>
    <phoneticPr fontId="2"/>
  </si>
  <si>
    <t>连衣裙</t>
    <phoneticPr fontId="2"/>
  </si>
  <si>
    <t>面料检查</t>
    <phoneticPr fontId="2"/>
  </si>
  <si>
    <t>付属/副资材检查</t>
    <phoneticPr fontId="2"/>
  </si>
  <si>
    <t>必须项目</t>
    <phoneticPr fontId="2"/>
  </si>
  <si>
    <t>再检查</t>
    <phoneticPr fontId="2"/>
  </si>
  <si>
    <t>追加检查</t>
    <phoneticPr fontId="2"/>
  </si>
  <si>
    <t>指定项目</t>
    <phoneticPr fontId="2"/>
  </si>
  <si>
    <t>染色坚牢度</t>
    <rPh sb="0" eb="2">
      <t>センショク</t>
    </rPh>
    <rPh sb="3" eb="4">
      <t>ロウ</t>
    </rPh>
    <rPh sb="4" eb="5">
      <t>ド</t>
    </rPh>
    <phoneticPr fontId="2"/>
  </si>
  <si>
    <t>安全性</t>
    <phoneticPr fontId="2"/>
  </si>
  <si>
    <t>交期</t>
    <phoneticPr fontId="2"/>
  </si>
  <si>
    <t>制品破坏</t>
    <rPh sb="0" eb="1">
      <t>セイ</t>
    </rPh>
    <rPh sb="1" eb="2">
      <t>ヒン</t>
    </rPh>
    <rPh sb="2" eb="3">
      <t>ハ</t>
    </rPh>
    <rPh sb="3" eb="4">
      <t>ツキ</t>
    </rPh>
    <phoneticPr fontId="2"/>
  </si>
  <si>
    <t>TRUE/FALSE</t>
    <phoneticPr fontId="2"/>
  </si>
  <si>
    <t>OUTER</t>
    <phoneticPr fontId="2"/>
  </si>
  <si>
    <t>COAT</t>
    <phoneticPr fontId="2"/>
  </si>
  <si>
    <t>BOTTOM</t>
    <phoneticPr fontId="2"/>
  </si>
  <si>
    <t>SHIRT</t>
    <phoneticPr fontId="2"/>
  </si>
  <si>
    <t>CUT &amp; SEWN</t>
    <phoneticPr fontId="2"/>
  </si>
  <si>
    <t>KNIT</t>
    <phoneticPr fontId="2"/>
  </si>
  <si>
    <t>GOODS</t>
    <phoneticPr fontId="2"/>
  </si>
  <si>
    <t>INNER</t>
    <phoneticPr fontId="2"/>
  </si>
  <si>
    <t>BABY</t>
    <phoneticPr fontId="2"/>
  </si>
  <si>
    <t>ONE PIECE</t>
    <phoneticPr fontId="2"/>
  </si>
  <si>
    <t>GARMENT</t>
    <phoneticPr fontId="2"/>
  </si>
  <si>
    <t>FABRIC</t>
    <phoneticPr fontId="2"/>
  </si>
  <si>
    <t>ACCESSORIES</t>
    <phoneticPr fontId="2"/>
  </si>
  <si>
    <t>FULL TEST</t>
    <phoneticPr fontId="2"/>
  </si>
  <si>
    <t>RETEST</t>
    <phoneticPr fontId="2"/>
  </si>
  <si>
    <t>ADDITIONAL TEST</t>
    <phoneticPr fontId="2"/>
  </si>
  <si>
    <t>APPOINTED ITEM</t>
    <phoneticPr fontId="2"/>
  </si>
  <si>
    <t>PHYSICAL PERFORMANCE</t>
    <phoneticPr fontId="2"/>
  </si>
  <si>
    <t>FUNCTIONALITY</t>
    <phoneticPr fontId="2"/>
  </si>
  <si>
    <t>DRY-EX</t>
    <phoneticPr fontId="2"/>
  </si>
  <si>
    <t>蓄熱・光発熱＋保温</t>
    <rPh sb="0" eb="2">
      <t>チクネツ</t>
    </rPh>
    <rPh sb="3" eb="4">
      <t>ヒカリ</t>
    </rPh>
    <rPh sb="4" eb="6">
      <t>ハツネツ</t>
    </rPh>
    <rPh sb="7" eb="9">
      <t>ホオン</t>
    </rPh>
    <phoneticPr fontId="2"/>
  </si>
  <si>
    <t>吸湿発熱＋保温</t>
    <rPh sb="0" eb="2">
      <t>キュウシツ</t>
    </rPh>
    <rPh sb="2" eb="4">
      <t>ハツネツ</t>
    </rPh>
    <rPh sb="5" eb="7">
      <t>ホオン</t>
    </rPh>
    <phoneticPr fontId="2"/>
  </si>
  <si>
    <t>保湿性</t>
    <rPh sb="0" eb="2">
      <t>ホシツ</t>
    </rPh>
    <rPh sb="2" eb="3">
      <t>セイ</t>
    </rPh>
    <phoneticPr fontId="2"/>
  </si>
  <si>
    <t>吸湿发热性+保温</t>
    <phoneticPr fontId="2"/>
  </si>
  <si>
    <t>蓄热性(光发热）+保温</t>
    <phoneticPr fontId="2"/>
  </si>
  <si>
    <t>可洗涤性+脱毛率(针织)</t>
    <phoneticPr fontId="2"/>
  </si>
  <si>
    <t>可洗涤性</t>
    <phoneticPr fontId="2"/>
  </si>
  <si>
    <t>Moisture Absorption and Thermogenic +Clo value</t>
    <phoneticPr fontId="2"/>
  </si>
  <si>
    <t>Heat Storage(Light-absorbing Heat Generation)+Clo value</t>
    <phoneticPr fontId="2"/>
  </si>
  <si>
    <t>Machine Washable+Rate of loss of fur</t>
    <phoneticPr fontId="2"/>
  </si>
  <si>
    <t>ﾏｼﾝｳｫｯｼｬﾌﾞﾙ＋脱毛率</t>
    <rPh sb="12" eb="14">
      <t>ダツモウ</t>
    </rPh>
    <rPh sb="14" eb="15">
      <t>リツ</t>
    </rPh>
    <phoneticPr fontId="2"/>
  </si>
  <si>
    <t>FR Raw Material Code for Quality Test:</t>
    <phoneticPr fontId="2"/>
  </si>
  <si>
    <t>大货编号：</t>
    <rPh sb="0" eb="1">
      <t>オオ</t>
    </rPh>
    <rPh sb="3" eb="4">
      <t>ゴウ</t>
    </rPh>
    <phoneticPr fontId="2"/>
  </si>
  <si>
    <t>FR RAW MATERIAL CODE FOR QUALITY TEST:</t>
    <phoneticPr fontId="2"/>
  </si>
  <si>
    <t>特殊依頼内容</t>
    <rPh sb="0" eb="2">
      <t>トクシュ</t>
    </rPh>
    <rPh sb="2" eb="4">
      <t>イライ</t>
    </rPh>
    <rPh sb="4" eb="6">
      <t>ナイヨウ</t>
    </rPh>
    <phoneticPr fontId="2"/>
  </si>
  <si>
    <t>特殊依頼</t>
    <rPh sb="0" eb="2">
      <t>トクシュ</t>
    </rPh>
    <rPh sb="2" eb="4">
      <t>イライ</t>
    </rPh>
    <phoneticPr fontId="2"/>
  </si>
  <si>
    <t>スポーツ基準適用</t>
    <rPh sb="4" eb="6">
      <t>キジュン</t>
    </rPh>
    <rPh sb="6" eb="8">
      <t>テキヨウ</t>
    </rPh>
    <phoneticPr fontId="2"/>
  </si>
  <si>
    <t>SUPER CREASE</t>
    <phoneticPr fontId="2"/>
  </si>
  <si>
    <t>COLOR STAY</t>
    <phoneticPr fontId="2"/>
  </si>
  <si>
    <t>ニッケル溶出</t>
    <rPh sb="4" eb="6">
      <t>ヨウシュツ</t>
    </rPh>
    <phoneticPr fontId="2"/>
  </si>
  <si>
    <t>ガムテープ剥離</t>
    <rPh sb="5" eb="7">
      <t>ハクリ</t>
    </rPh>
    <phoneticPr fontId="2"/>
  </si>
  <si>
    <t>釦耐プレス性</t>
    <rPh sb="0" eb="1">
      <t>ボタン</t>
    </rPh>
    <rPh sb="1" eb="2">
      <t>タイ</t>
    </rPh>
    <rPh sb="5" eb="6">
      <t>セイ</t>
    </rPh>
    <phoneticPr fontId="2"/>
  </si>
  <si>
    <t>樹脂鑑別</t>
    <rPh sb="0" eb="2">
      <t>ジュシ</t>
    </rPh>
    <rPh sb="2" eb="4">
      <t>カンベツ</t>
    </rPh>
    <phoneticPr fontId="2"/>
  </si>
  <si>
    <t>皮革鑑別</t>
    <rPh sb="0" eb="2">
      <t>ヒカク</t>
    </rPh>
    <rPh sb="2" eb="4">
      <t>カンベツ</t>
    </rPh>
    <phoneticPr fontId="2"/>
  </si>
  <si>
    <t>ほこりのつきにくさ</t>
    <phoneticPr fontId="2"/>
  </si>
  <si>
    <t>遮熱</t>
    <rPh sb="0" eb="2">
      <t>シャネツ</t>
    </rPh>
    <phoneticPr fontId="2"/>
  </si>
  <si>
    <t>ﾍﾞﾙﾄ・鞄・靴・傘</t>
    <rPh sb="5" eb="6">
      <t>カバン</t>
    </rPh>
    <rPh sb="7" eb="8">
      <t>クツ</t>
    </rPh>
    <rPh sb="9" eb="10">
      <t>カサ</t>
    </rPh>
    <phoneticPr fontId="2"/>
  </si>
  <si>
    <t>もみ試験</t>
    <rPh sb="2" eb="4">
      <t>シケン</t>
    </rPh>
    <phoneticPr fontId="2"/>
  </si>
  <si>
    <t>止め具の取付強さ</t>
    <rPh sb="0" eb="1">
      <t>ト</t>
    </rPh>
    <rPh sb="2" eb="3">
      <t>グ</t>
    </rPh>
    <rPh sb="4" eb="6">
      <t>トリツケ</t>
    </rPh>
    <rPh sb="6" eb="7">
      <t>ツヨ</t>
    </rPh>
    <phoneticPr fontId="2"/>
  </si>
  <si>
    <t>止め具の滑脱強さ</t>
    <rPh sb="0" eb="1">
      <t>ト</t>
    </rPh>
    <rPh sb="2" eb="3">
      <t>グ</t>
    </rPh>
    <rPh sb="4" eb="6">
      <t>カツダツ</t>
    </rPh>
    <rPh sb="6" eb="7">
      <t>ツヨ</t>
    </rPh>
    <phoneticPr fontId="2"/>
  </si>
  <si>
    <t>止め具の引抜強さ</t>
    <rPh sb="0" eb="1">
      <t>ト</t>
    </rPh>
    <rPh sb="2" eb="3">
      <t>グ</t>
    </rPh>
    <rPh sb="4" eb="6">
      <t>ヒキヌ</t>
    </rPh>
    <rPh sb="6" eb="7">
      <t>ツヨ</t>
    </rPh>
    <phoneticPr fontId="2"/>
  </si>
  <si>
    <t>表面塗膜剥離強さ</t>
    <rPh sb="0" eb="2">
      <t>ヒョウメン</t>
    </rPh>
    <rPh sb="2" eb="4">
      <t>トマク</t>
    </rPh>
    <rPh sb="4" eb="6">
      <t>ハクリ</t>
    </rPh>
    <rPh sb="6" eb="7">
      <t>ツヨ</t>
    </rPh>
    <phoneticPr fontId="2"/>
  </si>
  <si>
    <t>有効容積</t>
    <rPh sb="0" eb="2">
      <t>ユウコウ</t>
    </rPh>
    <rPh sb="2" eb="4">
      <t>ヨウセキ</t>
    </rPh>
    <phoneticPr fontId="2"/>
  </si>
  <si>
    <t>把手・肩紐取付強度(A)</t>
    <rPh sb="0" eb="2">
      <t>トッテ</t>
    </rPh>
    <rPh sb="3" eb="5">
      <t>カタヒモ</t>
    </rPh>
    <rPh sb="5" eb="7">
      <t>トリツケ</t>
    </rPh>
    <rPh sb="7" eb="9">
      <t>キョウド</t>
    </rPh>
    <phoneticPr fontId="2"/>
  </si>
  <si>
    <t>把手・肩紐取付強度(B)</t>
    <rPh sb="0" eb="2">
      <t>トッテ</t>
    </rPh>
    <rPh sb="3" eb="5">
      <t>カタヒモ</t>
    </rPh>
    <rPh sb="5" eb="7">
      <t>トリツケ</t>
    </rPh>
    <rPh sb="7" eb="9">
      <t>キョウド</t>
    </rPh>
    <phoneticPr fontId="2"/>
  </si>
  <si>
    <t>把手強度</t>
    <rPh sb="0" eb="2">
      <t>トッテ</t>
    </rPh>
    <rPh sb="2" eb="4">
      <t>キョウド</t>
    </rPh>
    <phoneticPr fontId="2"/>
  </si>
  <si>
    <t>ファスナー強度</t>
    <rPh sb="5" eb="7">
      <t>キョウド</t>
    </rPh>
    <phoneticPr fontId="2"/>
  </si>
  <si>
    <t>表底の滑り抵抗</t>
    <rPh sb="0" eb="2">
      <t>オモテゾコ</t>
    </rPh>
    <rPh sb="3" eb="4">
      <t>スベ</t>
    </rPh>
    <rPh sb="5" eb="7">
      <t>テイコウ</t>
    </rPh>
    <phoneticPr fontId="2"/>
  </si>
  <si>
    <t>表底の剥離強さ</t>
    <rPh sb="0" eb="2">
      <t>オモテゾコ</t>
    </rPh>
    <rPh sb="3" eb="5">
      <t>ハクリ</t>
    </rPh>
    <rPh sb="5" eb="6">
      <t>ツヨ</t>
    </rPh>
    <phoneticPr fontId="2"/>
  </si>
  <si>
    <t>ﾊﾄﾒ引張強度</t>
    <rPh sb="3" eb="5">
      <t>ヒッパリ</t>
    </rPh>
    <rPh sb="5" eb="7">
      <t>キョウド</t>
    </rPh>
    <phoneticPr fontId="2"/>
  </si>
  <si>
    <t>甲ﾊﾞﾝﾄﾞ引抜強さ</t>
    <rPh sb="0" eb="1">
      <t>コウ</t>
    </rPh>
    <rPh sb="6" eb="8">
      <t>ヒキヌ</t>
    </rPh>
    <rPh sb="8" eb="9">
      <t>ツヨ</t>
    </rPh>
    <phoneticPr fontId="2"/>
  </si>
  <si>
    <t>着脱部引張強度</t>
    <rPh sb="0" eb="3">
      <t>チャクダツブ</t>
    </rPh>
    <rPh sb="3" eb="5">
      <t>ヒッパリ</t>
    </rPh>
    <rPh sb="5" eb="7">
      <t>キョウド</t>
    </rPh>
    <phoneticPr fontId="2"/>
  </si>
  <si>
    <t>漏水試験</t>
    <rPh sb="0" eb="2">
      <t>ロウスイ</t>
    </rPh>
    <rPh sb="2" eb="4">
      <t>シケン</t>
    </rPh>
    <phoneticPr fontId="2"/>
  </si>
  <si>
    <t>表底の耐油性</t>
    <rPh sb="0" eb="2">
      <t>オモテゾコ</t>
    </rPh>
    <rPh sb="3" eb="6">
      <t>タイユセイ</t>
    </rPh>
    <phoneticPr fontId="2"/>
  </si>
  <si>
    <t>ﾋｰﾙ衝撃強さ</t>
    <rPh sb="3" eb="5">
      <t>ショウゲキ</t>
    </rPh>
    <rPh sb="5" eb="6">
      <t>ツヨ</t>
    </rPh>
    <phoneticPr fontId="2"/>
  </si>
  <si>
    <t>ﾋｰﾙ取付強さ</t>
    <rPh sb="3" eb="5">
      <t>トリツケ</t>
    </rPh>
    <rPh sb="5" eb="6">
      <t>ツヨ</t>
    </rPh>
    <phoneticPr fontId="2"/>
  </si>
  <si>
    <t>ﾗｲﾆﾝｸﾞ耐摩耗性</t>
    <rPh sb="6" eb="7">
      <t>タイ</t>
    </rPh>
    <rPh sb="7" eb="10">
      <t>マモウセイ</t>
    </rPh>
    <phoneticPr fontId="2"/>
  </si>
  <si>
    <t>製品屈曲性</t>
    <rPh sb="0" eb="2">
      <t>セイヒン</t>
    </rPh>
    <rPh sb="2" eb="4">
      <t>クッキョク</t>
    </rPh>
    <rPh sb="4" eb="5">
      <t>セイ</t>
    </rPh>
    <phoneticPr fontId="2"/>
  </si>
  <si>
    <t>表底屈曲性</t>
    <rPh sb="0" eb="1">
      <t>オモテ</t>
    </rPh>
    <rPh sb="1" eb="2">
      <t>ゾコ</t>
    </rPh>
    <rPh sb="2" eb="4">
      <t>クッキョク</t>
    </rPh>
    <rPh sb="4" eb="5">
      <t>セイ</t>
    </rPh>
    <phoneticPr fontId="2"/>
  </si>
  <si>
    <t>ｿｰﾙ耐摩耗性</t>
    <rPh sb="3" eb="4">
      <t>タイ</t>
    </rPh>
    <rPh sb="4" eb="7">
      <t>マモウセイ</t>
    </rPh>
    <phoneticPr fontId="2"/>
  </si>
  <si>
    <t>ﾘﾌﾄ耐摩耗性</t>
    <rPh sb="3" eb="4">
      <t>タイ</t>
    </rPh>
    <rPh sb="4" eb="7">
      <t>マモウセイ</t>
    </rPh>
    <phoneticPr fontId="2"/>
  </si>
  <si>
    <t>ﾎｯｸの取付強度</t>
    <rPh sb="4" eb="6">
      <t>トリツケ</t>
    </rPh>
    <rPh sb="6" eb="8">
      <t>キョウド</t>
    </rPh>
    <phoneticPr fontId="2"/>
  </si>
  <si>
    <t>操作性</t>
    <rPh sb="0" eb="3">
      <t>ソウサセイ</t>
    </rPh>
    <phoneticPr fontId="2"/>
  </si>
  <si>
    <t>耐久性</t>
    <rPh sb="0" eb="3">
      <t>タイキュウセイ</t>
    </rPh>
    <phoneticPr fontId="2"/>
  </si>
  <si>
    <t>耐漏水性</t>
    <rPh sb="0" eb="1">
      <t>タイ</t>
    </rPh>
    <rPh sb="1" eb="3">
      <t>ロウスイ</t>
    </rPh>
    <rPh sb="3" eb="4">
      <t>セイ</t>
    </rPh>
    <phoneticPr fontId="2"/>
  </si>
  <si>
    <t>傘骨強度</t>
    <rPh sb="0" eb="2">
      <t>カサボネ</t>
    </rPh>
    <rPh sb="2" eb="4">
      <t>キョウド</t>
    </rPh>
    <phoneticPr fontId="2"/>
  </si>
  <si>
    <t>中棒の引張強度</t>
    <rPh sb="0" eb="1">
      <t>ナカ</t>
    </rPh>
    <rPh sb="1" eb="2">
      <t>ボウ</t>
    </rPh>
    <rPh sb="3" eb="5">
      <t>ヒッパリ</t>
    </rPh>
    <rPh sb="5" eb="7">
      <t>キョウド</t>
    </rPh>
    <phoneticPr fontId="2"/>
  </si>
  <si>
    <t>中棒の曲げ強度</t>
    <rPh sb="0" eb="1">
      <t>ナカ</t>
    </rPh>
    <rPh sb="1" eb="2">
      <t>ボウ</t>
    </rPh>
    <rPh sb="3" eb="4">
      <t>マ</t>
    </rPh>
    <rPh sb="5" eb="7">
      <t>キョウド</t>
    </rPh>
    <phoneticPr fontId="2"/>
  </si>
  <si>
    <t>中棒と手元の取付強度</t>
    <rPh sb="0" eb="2">
      <t>ナカボウ</t>
    </rPh>
    <rPh sb="3" eb="5">
      <t>テモト</t>
    </rPh>
    <rPh sb="6" eb="8">
      <t>トリツケ</t>
    </rPh>
    <rPh sb="8" eb="10">
      <t>キョウド</t>
    </rPh>
    <phoneticPr fontId="2"/>
  </si>
  <si>
    <t>中棒と上ろくろの取付強度</t>
    <rPh sb="0" eb="2">
      <t>ナカボウ</t>
    </rPh>
    <rPh sb="3" eb="4">
      <t>ウエ</t>
    </rPh>
    <rPh sb="8" eb="10">
      <t>トリツケ</t>
    </rPh>
    <rPh sb="10" eb="12">
      <t>キョウド</t>
    </rPh>
    <phoneticPr fontId="2"/>
  </si>
  <si>
    <t>手元の色落ち</t>
    <rPh sb="0" eb="2">
      <t>テモト</t>
    </rPh>
    <rPh sb="3" eb="5">
      <t>イロオ</t>
    </rPh>
    <phoneticPr fontId="2"/>
  </si>
  <si>
    <t>遮光率</t>
    <rPh sb="0" eb="2">
      <t>シャコウ</t>
    </rPh>
    <rPh sb="2" eb="3">
      <t>リツ</t>
    </rPh>
    <phoneticPr fontId="2"/>
  </si>
  <si>
    <t>レイン基準適用</t>
    <rPh sb="3" eb="5">
      <t>キジュン</t>
    </rPh>
    <rPh sb="5" eb="7">
      <t>テキヨウ</t>
    </rPh>
    <phoneticPr fontId="2"/>
  </si>
  <si>
    <t>透湿・防水B</t>
    <rPh sb="0" eb="2">
      <t>トウシツ</t>
    </rPh>
    <rPh sb="3" eb="5">
      <t>ボウスイ</t>
    </rPh>
    <phoneticPr fontId="2"/>
  </si>
  <si>
    <t>透湿・防水A</t>
    <rPh sb="0" eb="2">
      <t>トウシツ</t>
    </rPh>
    <rPh sb="3" eb="5">
      <t>ボウスイ</t>
    </rPh>
    <phoneticPr fontId="2"/>
  </si>
  <si>
    <t>【ﾍﾞﾙﾄ項目】</t>
    <rPh sb="5" eb="7">
      <t>コウモク</t>
    </rPh>
    <phoneticPr fontId="2"/>
  </si>
  <si>
    <t>【鞄項目】</t>
    <rPh sb="1" eb="2">
      <t>カバン</t>
    </rPh>
    <rPh sb="2" eb="4">
      <t>コウモク</t>
    </rPh>
    <phoneticPr fontId="2"/>
  </si>
  <si>
    <t>【靴項目】</t>
    <rPh sb="1" eb="2">
      <t>クツ</t>
    </rPh>
    <rPh sb="2" eb="4">
      <t>コウモク</t>
    </rPh>
    <phoneticPr fontId="2"/>
  </si>
  <si>
    <t>【傘項目】</t>
    <rPh sb="1" eb="2">
      <t>カサ</t>
    </rPh>
    <rPh sb="2" eb="4">
      <t>コウモク</t>
    </rPh>
    <phoneticPr fontId="2"/>
  </si>
  <si>
    <t>中国販売が無い場合に✔：</t>
    <rPh sb="0" eb="2">
      <t>チュウゴク</t>
    </rPh>
    <rPh sb="2" eb="4">
      <t>ハンバイ</t>
    </rPh>
    <rPh sb="5" eb="6">
      <t>ナ</t>
    </rPh>
    <rPh sb="7" eb="9">
      <t>バアイ</t>
    </rPh>
    <phoneticPr fontId="2"/>
  </si>
  <si>
    <t>Supplier Raw Material Code
/生地品番：</t>
    <rPh sb="28" eb="30">
      <t>キジ</t>
    </rPh>
    <rPh sb="30" eb="32">
      <t>ヒンバン</t>
    </rPh>
    <phoneticPr fontId="2"/>
  </si>
  <si>
    <t>SUW基準適用</t>
    <rPh sb="3" eb="5">
      <t>キジュン</t>
    </rPh>
    <rPh sb="5" eb="7">
      <t>テキヨウ</t>
    </rPh>
    <phoneticPr fontId="2"/>
  </si>
  <si>
    <t>防透（謳わない）</t>
    <rPh sb="0" eb="1">
      <t>ボウ</t>
    </rPh>
    <rPh sb="1" eb="2">
      <t>ス</t>
    </rPh>
    <rPh sb="3" eb="4">
      <t>ウタ</t>
    </rPh>
    <phoneticPr fontId="2"/>
  </si>
  <si>
    <t>組成表示対象のバルク生地検査の場合、下記いずれかを提示すること。</t>
    <rPh sb="0" eb="2">
      <t>ソセイ</t>
    </rPh>
    <rPh sb="2" eb="4">
      <t>ヒョウジ</t>
    </rPh>
    <rPh sb="4" eb="6">
      <t>タイショウ</t>
    </rPh>
    <rPh sb="10" eb="12">
      <t>キジ</t>
    </rPh>
    <rPh sb="12" eb="14">
      <t>ケンサ</t>
    </rPh>
    <rPh sb="15" eb="17">
      <t>バアイ</t>
    </rPh>
    <rPh sb="18" eb="20">
      <t>カキ</t>
    </rPh>
    <rPh sb="25" eb="27">
      <t>テイジ</t>
    </rPh>
    <phoneticPr fontId="2"/>
  </si>
  <si>
    <t>　</t>
    <phoneticPr fontId="2"/>
  </si>
  <si>
    <t>カケン送付先を選択してください</t>
    <rPh sb="3" eb="5">
      <t>ソウフ</t>
    </rPh>
    <rPh sb="5" eb="6">
      <t>サキ</t>
    </rPh>
    <rPh sb="7" eb="9">
      <t>センタク</t>
    </rPh>
    <phoneticPr fontId="2"/>
  </si>
  <si>
    <t>試験対象素材</t>
    <rPh sb="0" eb="2">
      <t>シケン</t>
    </rPh>
    <rPh sb="2" eb="4">
      <t>タイショウ</t>
    </rPh>
    <rPh sb="4" eb="6">
      <t>ソザイ</t>
    </rPh>
    <phoneticPr fontId="2"/>
  </si>
  <si>
    <t>白布代替素材</t>
    <rPh sb="0" eb="2">
      <t>ハクフ</t>
    </rPh>
    <rPh sb="2" eb="4">
      <t>ダイタイ</t>
    </rPh>
    <rPh sb="4" eb="6">
      <t>ソザイ</t>
    </rPh>
    <phoneticPr fontId="2"/>
  </si>
  <si>
    <t>摩擦帯電電荷量C法</t>
    <rPh sb="0" eb="2">
      <t>マサツ</t>
    </rPh>
    <rPh sb="2" eb="4">
      <t>タイデン</t>
    </rPh>
    <rPh sb="4" eb="7">
      <t>デンカリョウ</t>
    </rPh>
    <rPh sb="8" eb="9">
      <t>ホウ</t>
    </rPh>
    <phoneticPr fontId="2"/>
  </si>
  <si>
    <t>消臭（汗臭）</t>
    <rPh sb="0" eb="2">
      <t>ショウシュウ</t>
    </rPh>
    <rPh sb="3" eb="4">
      <t>アセ</t>
    </rPh>
    <rPh sb="4" eb="5">
      <t>シュウ</t>
    </rPh>
    <phoneticPr fontId="2"/>
  </si>
  <si>
    <t>消臭（加齢臭）</t>
    <rPh sb="0" eb="2">
      <t>ショウシュウ</t>
    </rPh>
    <rPh sb="3" eb="5">
      <t>カレイ</t>
    </rPh>
    <rPh sb="5" eb="6">
      <t>シュウ</t>
    </rPh>
    <phoneticPr fontId="2"/>
  </si>
  <si>
    <t>形態安定</t>
    <rPh sb="0" eb="2">
      <t>ケイタイ</t>
    </rPh>
    <rPh sb="2" eb="4">
      <t>アンテイ</t>
    </rPh>
    <phoneticPr fontId="2"/>
  </si>
  <si>
    <t>汗染み</t>
    <rPh sb="0" eb="1">
      <t>アセ</t>
    </rPh>
    <rPh sb="1" eb="2">
      <t>シ</t>
    </rPh>
    <phoneticPr fontId="2"/>
  </si>
  <si>
    <t>肌面平滑性（ﾄﾗｲﾎﾞﾏｽﾀｰ）</t>
    <rPh sb="0" eb="1">
      <t>ハダ</t>
    </rPh>
    <rPh sb="1" eb="2">
      <t>メン</t>
    </rPh>
    <rPh sb="2" eb="4">
      <t>ヘイカツ</t>
    </rPh>
    <rPh sb="4" eb="5">
      <t>セイ</t>
    </rPh>
    <phoneticPr fontId="2"/>
  </si>
  <si>
    <t>複合繊維</t>
    <phoneticPr fontId="2"/>
  </si>
  <si>
    <t>フィルム糸（金属使用）</t>
    <phoneticPr fontId="2"/>
  </si>
  <si>
    <t>レンチング社製モダール・リヨセル</t>
  </si>
  <si>
    <t>移色</t>
    <phoneticPr fontId="2"/>
  </si>
  <si>
    <t>①</t>
    <phoneticPr fontId="2"/>
  </si>
  <si>
    <t>②</t>
    <phoneticPr fontId="2"/>
  </si>
  <si>
    <t>試験依頼送付時に、試料自体に名称（素材品番が一番わかりやすいと思いますが、区別できれば適当なアルファベットや番号でもかまいません）</t>
    <rPh sb="0" eb="2">
      <t>シケン</t>
    </rPh>
    <rPh sb="2" eb="4">
      <t>イライ</t>
    </rPh>
    <rPh sb="4" eb="6">
      <t>ソウフ</t>
    </rPh>
    <rPh sb="6" eb="7">
      <t>ジ</t>
    </rPh>
    <rPh sb="9" eb="11">
      <t>シリョウ</t>
    </rPh>
    <rPh sb="11" eb="13">
      <t>ジタイ</t>
    </rPh>
    <rPh sb="14" eb="16">
      <t>メイショウ</t>
    </rPh>
    <rPh sb="17" eb="19">
      <t>ソザイ</t>
    </rPh>
    <rPh sb="19" eb="21">
      <t>ヒンバン</t>
    </rPh>
    <rPh sb="22" eb="24">
      <t>イチバン</t>
    </rPh>
    <rPh sb="31" eb="32">
      <t>オモ</t>
    </rPh>
    <rPh sb="37" eb="39">
      <t>クベツ</t>
    </rPh>
    <rPh sb="43" eb="45">
      <t>テキトウ</t>
    </rPh>
    <rPh sb="54" eb="56">
      <t>バンゴウ</t>
    </rPh>
    <phoneticPr fontId="2"/>
  </si>
  <si>
    <t>を記載してください。この際、表側にその名称をシールで貼るか直接記載していただくと、表裏がわかりやすくて良いと思います。</t>
    <rPh sb="1" eb="3">
      <t>キサイ</t>
    </rPh>
    <rPh sb="12" eb="13">
      <t>サイ</t>
    </rPh>
    <rPh sb="14" eb="16">
      <t>オモテガワ</t>
    </rPh>
    <rPh sb="19" eb="21">
      <t>メイショウ</t>
    </rPh>
    <rPh sb="26" eb="27">
      <t>ハ</t>
    </rPh>
    <rPh sb="29" eb="31">
      <t>チョクセツ</t>
    </rPh>
    <rPh sb="31" eb="33">
      <t>キサイ</t>
    </rPh>
    <rPh sb="41" eb="43">
      <t>オモテウラ</t>
    </rPh>
    <rPh sb="51" eb="52">
      <t>ヨ</t>
    </rPh>
    <rPh sb="54" eb="55">
      <t>オモ</t>
    </rPh>
    <phoneticPr fontId="2"/>
  </si>
  <si>
    <t>「白布代替素材」の欄に淡色の試料（変退色3-4級以上）の名称を記載してください。</t>
    <phoneticPr fontId="2"/>
  </si>
  <si>
    <t>③</t>
    <phoneticPr fontId="2"/>
  </si>
  <si>
    <t>下の表の「試験対象素材」の欄に濃色あるいは中濃色の試料（変退色グレースケール3-4級未満の素材）の名称を、</t>
    <rPh sb="0" eb="1">
      <t>シタ</t>
    </rPh>
    <rPh sb="2" eb="3">
      <t>ヒョウ</t>
    </rPh>
    <rPh sb="5" eb="7">
      <t>シケン</t>
    </rPh>
    <rPh sb="7" eb="9">
      <t>タイショウ</t>
    </rPh>
    <rPh sb="9" eb="11">
      <t>ソザイ</t>
    </rPh>
    <rPh sb="13" eb="14">
      <t>ラン</t>
    </rPh>
    <rPh sb="15" eb="17">
      <t>ノウショク</t>
    </rPh>
    <rPh sb="21" eb="24">
      <t>チュウノウショク</t>
    </rPh>
    <rPh sb="25" eb="27">
      <t>シリョウ</t>
    </rPh>
    <rPh sb="28" eb="31">
      <t>ヘンタイショク</t>
    </rPh>
    <rPh sb="41" eb="42">
      <t>キュウ</t>
    </rPh>
    <rPh sb="42" eb="44">
      <t>ミマン</t>
    </rPh>
    <rPh sb="45" eb="47">
      <t>ソザイ</t>
    </rPh>
    <rPh sb="49" eb="51">
      <t>メイショウ</t>
    </rPh>
    <phoneticPr fontId="2"/>
  </si>
  <si>
    <t>表を依頼書の自由記入欄にコピー＆ペーストしてください。</t>
    <rPh sb="0" eb="1">
      <t>ヒョウ</t>
    </rPh>
    <rPh sb="2" eb="5">
      <t>イライショ</t>
    </rPh>
    <rPh sb="6" eb="8">
      <t>ジユウ</t>
    </rPh>
    <rPh sb="8" eb="10">
      <t>キニュウ</t>
    </rPh>
    <rPh sb="10" eb="11">
      <t>ラン</t>
    </rPh>
    <phoneticPr fontId="2"/>
  </si>
  <si>
    <t>【JP】</t>
    <phoneticPr fontId="2"/>
  </si>
  <si>
    <t>色泣き組み合わせ表の使用方法</t>
    <rPh sb="0" eb="2">
      <t>イロナ</t>
    </rPh>
    <rPh sb="3" eb="4">
      <t>ク</t>
    </rPh>
    <rPh sb="5" eb="6">
      <t>ア</t>
    </rPh>
    <rPh sb="8" eb="9">
      <t>ヒョウ</t>
    </rPh>
    <rPh sb="10" eb="12">
      <t>シヨウ</t>
    </rPh>
    <rPh sb="12" eb="14">
      <t>ホウホウ</t>
    </rPh>
    <phoneticPr fontId="2"/>
  </si>
  <si>
    <t>【CN】</t>
    <phoneticPr fontId="2"/>
  </si>
  <si>
    <t>【EN】</t>
    <phoneticPr fontId="2"/>
  </si>
  <si>
    <t>■色泣き組合わせ表</t>
    <rPh sb="1" eb="2">
      <t>イロ</t>
    </rPh>
    <rPh sb="2" eb="3">
      <t>ナ</t>
    </rPh>
    <rPh sb="4" eb="5">
      <t>ク</t>
    </rPh>
    <rPh sb="5" eb="6">
      <t>ア</t>
    </rPh>
    <rPh sb="8" eb="9">
      <t>ヒョウ</t>
    </rPh>
    <phoneticPr fontId="2"/>
  </si>
  <si>
    <r>
      <t xml:space="preserve">符合的请打 </t>
    </r>
    <r>
      <rPr>
        <b/>
        <sz val="9"/>
        <color rgb="FFFF0000"/>
        <rFont val="Segoe UI Symbol"/>
        <family val="3"/>
      </rPr>
      <t>✓</t>
    </r>
    <r>
      <rPr>
        <b/>
        <sz val="9"/>
        <color rgb="FFFF0000"/>
        <rFont val="FangSong"/>
        <family val="3"/>
      </rPr>
      <t xml:space="preserve"> 。</t>
    </r>
    <rPh sb="0" eb="2">
      <t>フゴウ</t>
    </rPh>
    <rPh sb="2" eb="3">
      <t>テキ</t>
    </rPh>
    <phoneticPr fontId="2"/>
  </si>
  <si>
    <t>符合的请打 ✓ 。</t>
    <phoneticPr fontId="2"/>
  </si>
  <si>
    <t>形态安定性</t>
    <phoneticPr fontId="2"/>
  </si>
  <si>
    <t>洗濯速乾性（生地）</t>
    <rPh sb="0" eb="2">
      <t>センタク</t>
    </rPh>
    <rPh sb="2" eb="4">
      <t>ソッカン</t>
    </rPh>
    <rPh sb="4" eb="5">
      <t>セイ</t>
    </rPh>
    <rPh sb="6" eb="8">
      <t>キジ</t>
    </rPh>
    <phoneticPr fontId="2"/>
  </si>
  <si>
    <t>洗濯速乾性（製品）</t>
    <rPh sb="0" eb="2">
      <t>センタク</t>
    </rPh>
    <rPh sb="2" eb="5">
      <t>ソッカンセイ</t>
    </rPh>
    <rPh sb="6" eb="8">
      <t>セイヒン</t>
    </rPh>
    <phoneticPr fontId="2"/>
  </si>
  <si>
    <t>【プルダウンリスト一覧】</t>
    <rPh sb="9" eb="11">
      <t>イチラン</t>
    </rPh>
    <phoneticPr fontId="2"/>
  </si>
  <si>
    <t>Durability of Print Adhesion</t>
    <phoneticPr fontId="2"/>
  </si>
  <si>
    <t>Strength of Button Hole</t>
    <phoneticPr fontId="2"/>
  </si>
  <si>
    <t>Breathability / Waterproof Property A</t>
    <phoneticPr fontId="2"/>
  </si>
  <si>
    <t>Breathability / Waterproof Property B</t>
    <phoneticPr fontId="2"/>
  </si>
  <si>
    <t>Anti-see Through (Kneading)</t>
    <phoneticPr fontId="2"/>
  </si>
  <si>
    <t>Anti-see Through (Postprocessing)</t>
    <phoneticPr fontId="2"/>
  </si>
  <si>
    <t>请选择KAKEN公司地址</t>
  </si>
  <si>
    <t>请选择KAKEN公司地址</t>
    <phoneticPr fontId="2"/>
  </si>
  <si>
    <t xml:space="preserve"> </t>
    <phoneticPr fontId="2"/>
  </si>
  <si>
    <t>山東省青島市城陽区新悦路83号　青島海関技術中心紅島検測基地　A棟5階
TEL+86-532-8896-8460　　FAX+86-532-8896-0246</t>
    <phoneticPr fontId="80"/>
  </si>
  <si>
    <r>
      <t>无中国</t>
    </r>
    <r>
      <rPr>
        <b/>
        <sz val="10"/>
        <color rgb="FFFF0000"/>
        <rFont val="Microsoft YaHei"/>
        <family val="3"/>
        <charset val="134"/>
      </rPr>
      <t>贩卖时请</t>
    </r>
    <r>
      <rPr>
        <b/>
        <sz val="10"/>
        <color rgb="FFFF0000"/>
        <rFont val="ＭＳ Ｐゴシック"/>
        <family val="3"/>
        <charset val="128"/>
      </rPr>
      <t>✔：</t>
    </r>
    <rPh sb="1" eb="3">
      <t>チュウゴク</t>
    </rPh>
    <phoneticPr fontId="2"/>
  </si>
  <si>
    <r>
      <t>成分表示</t>
    </r>
    <r>
      <rPr>
        <b/>
        <u/>
        <sz val="9"/>
        <rFont val="Microsoft YaHei"/>
        <family val="3"/>
        <charset val="134"/>
      </rPr>
      <t>对象的大货面料检查时，请提出下列任一数据。</t>
    </r>
    <phoneticPr fontId="2"/>
  </si>
  <si>
    <r>
      <t>Supplier Raw Material Code
/面料</t>
    </r>
    <r>
      <rPr>
        <b/>
        <sz val="9"/>
        <color rgb="FF000000"/>
        <rFont val="Microsoft YaHei"/>
        <family val="3"/>
        <charset val="134"/>
      </rPr>
      <t>编号</t>
    </r>
    <r>
      <rPr>
        <b/>
        <sz val="9"/>
        <color indexed="8"/>
        <rFont val="ＭＳ Ｐゴシック"/>
        <family val="3"/>
        <charset val="128"/>
      </rPr>
      <t>：</t>
    </r>
    <rPh sb="28" eb="29">
      <t>メン</t>
    </rPh>
    <rPh sb="29" eb="30">
      <t>リョウ</t>
    </rPh>
    <rPh sb="31" eb="32">
      <t>ゴウ</t>
    </rPh>
    <phoneticPr fontId="2"/>
  </si>
  <si>
    <t>特殊委托内容</t>
    <rPh sb="0" eb="1">
      <t>トク</t>
    </rPh>
    <rPh sb="2" eb="3">
      <t>イ</t>
    </rPh>
    <rPh sb="3" eb="4">
      <t>タク</t>
    </rPh>
    <rPh sb="4" eb="6">
      <t>ナイヨウ</t>
    </rPh>
    <phoneticPr fontId="2"/>
  </si>
  <si>
    <t>复合纤维</t>
    <phoneticPr fontId="2"/>
  </si>
  <si>
    <r>
      <rPr>
        <sz val="11"/>
        <rFont val="Microsoft YaHei"/>
        <family val="3"/>
        <charset val="134"/>
      </rPr>
      <t>金银丝薄膜线</t>
    </r>
    <r>
      <rPr>
        <sz val="11"/>
        <rFont val="ＭＳ Ｐゴシック"/>
        <family val="3"/>
        <charset val="128"/>
      </rPr>
      <t>（有金属成分）</t>
    </r>
    <phoneticPr fontId="2"/>
  </si>
  <si>
    <r>
      <t>Lenzing公司</t>
    </r>
    <r>
      <rPr>
        <sz val="11"/>
        <rFont val="Microsoft YaHei"/>
        <family val="3"/>
        <charset val="134"/>
      </rPr>
      <t>生产莫代尔</t>
    </r>
    <r>
      <rPr>
        <sz val="11"/>
        <rFont val="ＭＳ Ｐゴシック"/>
        <family val="3"/>
        <charset val="128"/>
      </rPr>
      <t>・</t>
    </r>
    <r>
      <rPr>
        <sz val="11"/>
        <rFont val="Microsoft YaHei"/>
        <family val="3"/>
        <charset val="134"/>
      </rPr>
      <t>莱赛尔纤维</t>
    </r>
    <phoneticPr fontId="2"/>
  </si>
  <si>
    <t>【腰带项目】</t>
    <rPh sb="1" eb="2">
      <t>コシ</t>
    </rPh>
    <rPh sb="4" eb="5">
      <t>メ</t>
    </rPh>
    <phoneticPr fontId="2"/>
  </si>
  <si>
    <t>适用于运动服基准</t>
    <phoneticPr fontId="2"/>
  </si>
  <si>
    <t>东京</t>
    <phoneticPr fontId="2"/>
  </si>
  <si>
    <t>树脂鉴别</t>
    <phoneticPr fontId="2"/>
  </si>
  <si>
    <t>揉搓强度测试</t>
    <phoneticPr fontId="2"/>
  </si>
  <si>
    <t>适用于雨衣商品基准</t>
    <phoneticPr fontId="2"/>
  </si>
  <si>
    <t>皮革鉴别</t>
    <rPh sb="0" eb="2">
      <t>ヒカク</t>
    </rPh>
    <phoneticPr fontId="2"/>
  </si>
  <si>
    <t>带扣的安装强度</t>
    <phoneticPr fontId="2"/>
  </si>
  <si>
    <t>适用于SUW基准</t>
    <phoneticPr fontId="2"/>
  </si>
  <si>
    <t>带扣的滑脱强度</t>
    <phoneticPr fontId="2"/>
  </si>
  <si>
    <t>带扣的拉脱强度</t>
    <phoneticPr fontId="2"/>
  </si>
  <si>
    <t>表面涂层剥离强度</t>
    <phoneticPr fontId="2"/>
  </si>
  <si>
    <t>【包类项目】</t>
    <rPh sb="1" eb="2">
      <t>ツツミ</t>
    </rPh>
    <rPh sb="4" eb="5">
      <t>メ</t>
    </rPh>
    <phoneticPr fontId="2"/>
  </si>
  <si>
    <t>有效容积</t>
    <phoneticPr fontId="2"/>
  </si>
  <si>
    <r>
      <t>提手</t>
    </r>
    <r>
      <rPr>
        <sz val="10"/>
        <color rgb="FFFF0000"/>
        <rFont val="ＭＳ Ｐゴシック"/>
        <family val="2"/>
        <charset val="128"/>
      </rPr>
      <t>・</t>
    </r>
    <r>
      <rPr>
        <sz val="10"/>
        <color rgb="FFFF0000"/>
        <rFont val="FangSong"/>
        <family val="3"/>
        <charset val="134"/>
      </rPr>
      <t>肩带安装强度(A)</t>
    </r>
    <phoneticPr fontId="2"/>
  </si>
  <si>
    <r>
      <t>提手</t>
    </r>
    <r>
      <rPr>
        <sz val="10"/>
        <color rgb="FFFF0000"/>
        <rFont val="ＭＳ Ｐゴシック"/>
        <family val="2"/>
        <charset val="128"/>
      </rPr>
      <t>・</t>
    </r>
    <r>
      <rPr>
        <sz val="10"/>
        <color rgb="FFFF0000"/>
        <rFont val="FangSong"/>
        <family val="3"/>
        <charset val="134"/>
      </rPr>
      <t>肩带安装强度(B)</t>
    </r>
    <phoneticPr fontId="2"/>
  </si>
  <si>
    <t>提手强度</t>
    <phoneticPr fontId="2"/>
  </si>
  <si>
    <t>消臭性</t>
    <phoneticPr fontId="2"/>
  </si>
  <si>
    <t>【鞋类项目】</t>
    <rPh sb="1" eb="2">
      <t>ワラジ</t>
    </rPh>
    <rPh sb="4" eb="5">
      <t>メ</t>
    </rPh>
    <phoneticPr fontId="2"/>
  </si>
  <si>
    <t>消臭性（汗臭）</t>
    <phoneticPr fontId="2"/>
  </si>
  <si>
    <t>成品耐曲折性</t>
    <phoneticPr fontId="2"/>
  </si>
  <si>
    <t>消臭性（加龄臭）</t>
    <rPh sb="0" eb="2">
      <t>ショウシュウ</t>
    </rPh>
    <phoneticPr fontId="2"/>
  </si>
  <si>
    <t>外底耐曲折性</t>
    <phoneticPr fontId="2"/>
  </si>
  <si>
    <t>外地防滑性</t>
    <phoneticPr fontId="2"/>
  </si>
  <si>
    <t>透湿·防水性A</t>
    <phoneticPr fontId="2"/>
  </si>
  <si>
    <t>外底剥离强度</t>
    <phoneticPr fontId="2"/>
  </si>
  <si>
    <t>透湿·防水性B</t>
    <phoneticPr fontId="2"/>
  </si>
  <si>
    <t>鞋眼抗拉强度</t>
    <phoneticPr fontId="2"/>
  </si>
  <si>
    <t>鞋帮及袢带的拉脱强度</t>
    <phoneticPr fontId="2"/>
  </si>
  <si>
    <t>穿脱部位拉伸强度</t>
    <phoneticPr fontId="2"/>
  </si>
  <si>
    <t>漏水试验</t>
    <phoneticPr fontId="2"/>
  </si>
  <si>
    <t>防透性（揉合）</t>
    <rPh sb="4" eb="5">
      <t>モ</t>
    </rPh>
    <rPh sb="5" eb="6">
      <t>ゴウ</t>
    </rPh>
    <phoneticPr fontId="2"/>
  </si>
  <si>
    <t>外底耐油性</t>
    <phoneticPr fontId="2"/>
  </si>
  <si>
    <t>防透性（后期加工）</t>
    <rPh sb="4" eb="5">
      <t>キサキ</t>
    </rPh>
    <rPh sb="5" eb="6">
      <t>キ</t>
    </rPh>
    <rPh sb="6" eb="8">
      <t>カコウ</t>
    </rPh>
    <phoneticPr fontId="2"/>
  </si>
  <si>
    <t>鞋跟耐冲击强度</t>
    <phoneticPr fontId="2"/>
  </si>
  <si>
    <t>防透性（不宣传）</t>
    <rPh sb="0" eb="1">
      <t>ボウ</t>
    </rPh>
    <rPh sb="1" eb="2">
      <t>トウ</t>
    </rPh>
    <rPh sb="2" eb="3">
      <t>セイ</t>
    </rPh>
    <phoneticPr fontId="2"/>
  </si>
  <si>
    <t>鞋跟安装强度</t>
    <phoneticPr fontId="2"/>
  </si>
  <si>
    <t>衬里耐磨性</t>
    <phoneticPr fontId="2"/>
  </si>
  <si>
    <t>外底耐磨性</t>
    <phoneticPr fontId="2"/>
  </si>
  <si>
    <t>天皮耐磨性</t>
    <phoneticPr fontId="2"/>
  </si>
  <si>
    <t>钩扣安装强度</t>
    <phoneticPr fontId="2"/>
  </si>
  <si>
    <t>【伞类项目】</t>
    <rPh sb="4" eb="5">
      <t>メ</t>
    </rPh>
    <phoneticPr fontId="2"/>
  </si>
  <si>
    <t>操作性</t>
    <phoneticPr fontId="2"/>
  </si>
  <si>
    <t>耐久性</t>
    <phoneticPr fontId="2"/>
  </si>
  <si>
    <t>胶带剥离</t>
    <phoneticPr fontId="2"/>
  </si>
  <si>
    <t>耐漏水性</t>
    <phoneticPr fontId="2"/>
  </si>
  <si>
    <t>伞骨强度</t>
    <phoneticPr fontId="2"/>
  </si>
  <si>
    <t>伞柄拉伸强度</t>
    <phoneticPr fontId="2"/>
  </si>
  <si>
    <t>纽扣耐整烫性</t>
    <phoneticPr fontId="2"/>
  </si>
  <si>
    <t>伞柄弯曲强度</t>
    <phoneticPr fontId="2"/>
  </si>
  <si>
    <t>伞柄和把手的安装强度</t>
    <phoneticPr fontId="2"/>
  </si>
  <si>
    <t>伞柄和伞帽的安装强度</t>
    <phoneticPr fontId="2"/>
  </si>
  <si>
    <t>把手脱色</t>
    <phoneticPr fontId="2"/>
  </si>
  <si>
    <t>沾灰程度</t>
    <phoneticPr fontId="2"/>
  </si>
  <si>
    <t>拉链强度</t>
    <phoneticPr fontId="2"/>
  </si>
  <si>
    <t>洗涤速干性（面料）</t>
    <phoneticPr fontId="2"/>
  </si>
  <si>
    <t>洗涤速干性（成品）</t>
    <rPh sb="0" eb="1">
      <t>セン</t>
    </rPh>
    <rPh sb="2" eb="3">
      <t>ソク</t>
    </rPh>
    <rPh sb="3" eb="4">
      <t>ホシ</t>
    </rPh>
    <rPh sb="4" eb="5">
      <t>セイ</t>
    </rPh>
    <phoneticPr fontId="2"/>
  </si>
  <si>
    <t>隔热</t>
    <phoneticPr fontId="2"/>
  </si>
  <si>
    <r>
      <t>免烫性</t>
    </r>
    <r>
      <rPr>
        <sz val="10"/>
        <rFont val="游ゴシック"/>
        <family val="3"/>
        <charset val="128"/>
      </rPr>
      <t>(</t>
    </r>
    <r>
      <rPr>
        <sz val="10"/>
        <rFont val="FangSong"/>
        <family val="3"/>
        <charset val="134"/>
      </rPr>
      <t>Easy Care</t>
    </r>
    <r>
      <rPr>
        <sz val="10"/>
        <rFont val="游ゴシック"/>
        <family val="3"/>
        <charset val="128"/>
      </rPr>
      <t>)</t>
    </r>
    <phoneticPr fontId="2"/>
  </si>
  <si>
    <r>
      <t>形态安定性</t>
    </r>
    <r>
      <rPr>
        <sz val="10"/>
        <rFont val="游ゴシック"/>
        <family val="3"/>
        <charset val="128"/>
      </rPr>
      <t>(</t>
    </r>
    <r>
      <rPr>
        <sz val="10"/>
        <rFont val="FangSong"/>
        <family val="3"/>
        <charset val="134"/>
      </rPr>
      <t>JIS L1924</t>
    </r>
    <r>
      <rPr>
        <sz val="10"/>
        <rFont val="游ゴシック"/>
        <family val="3"/>
        <charset val="128"/>
      </rPr>
      <t>)</t>
    </r>
    <phoneticPr fontId="2"/>
  </si>
  <si>
    <r>
      <t>触感顺滑</t>
    </r>
    <r>
      <rPr>
        <sz val="10"/>
        <color rgb="FFFF0000"/>
        <rFont val="游ゴシック"/>
        <family val="3"/>
        <charset val="128"/>
      </rPr>
      <t>(</t>
    </r>
    <r>
      <rPr>
        <sz val="10"/>
        <color rgb="FFFF0000"/>
        <rFont val="FangSong"/>
        <family val="3"/>
        <charset val="134"/>
      </rPr>
      <t>Tribomaster</t>
    </r>
    <r>
      <rPr>
        <sz val="10"/>
        <color rgb="FFFF0000"/>
        <rFont val="游ゴシック"/>
        <family val="3"/>
        <charset val="128"/>
      </rPr>
      <t>)</t>
    </r>
    <phoneticPr fontId="2"/>
  </si>
  <si>
    <t>Please choose delivery location of KAKEN</t>
  </si>
  <si>
    <t>Please choose delivery location of KAKEN</t>
    <phoneticPr fontId="2"/>
  </si>
  <si>
    <t>UNIQLO CO., LTD.</t>
    <phoneticPr fontId="2"/>
  </si>
  <si>
    <t>GARMENT/FABRIC DESCRIPTION:</t>
    <phoneticPr fontId="2"/>
  </si>
  <si>
    <t>✔ if it is not for China market:</t>
    <phoneticPr fontId="2"/>
  </si>
  <si>
    <t>SAMPLE
NO.:</t>
    <phoneticPr fontId="2"/>
  </si>
  <si>
    <t>For bulk fabric whose composition is to be indicated on care label, please provide a right-mentioned document.</t>
    <phoneticPr fontId="2"/>
  </si>
  <si>
    <t>BULK NO.:</t>
    <phoneticPr fontId="2"/>
  </si>
  <si>
    <t>Supplier Raw Material Code
/FABRIC NO.:</t>
    <phoneticPr fontId="2"/>
  </si>
  <si>
    <t>SALES YEAR &amp; SEASON:</t>
    <phoneticPr fontId="2"/>
  </si>
  <si>
    <t>SEWING FTY.:</t>
    <phoneticPr fontId="2"/>
  </si>
  <si>
    <t>FABRIC FTY.:</t>
    <phoneticPr fontId="2"/>
  </si>
  <si>
    <t>COMPOSITION:</t>
    <phoneticPr fontId="2"/>
  </si>
  <si>
    <t>Pleating</t>
    <phoneticPr fontId="2"/>
  </si>
  <si>
    <t>Water Repellent</t>
    <phoneticPr fontId="2"/>
  </si>
  <si>
    <t>Pigment Printed</t>
    <phoneticPr fontId="2"/>
  </si>
  <si>
    <t>SPECIAL APPLICATIONS</t>
    <phoneticPr fontId="2"/>
  </si>
  <si>
    <t>Sulfur Dyed</t>
    <phoneticPr fontId="2"/>
  </si>
  <si>
    <t>Top Dyed</t>
    <phoneticPr fontId="2"/>
  </si>
  <si>
    <t>Face Raised</t>
    <phoneticPr fontId="2"/>
  </si>
  <si>
    <t>Back Raised</t>
    <phoneticPr fontId="2"/>
  </si>
  <si>
    <t>Double Knitted Structure</t>
    <phoneticPr fontId="2"/>
  </si>
  <si>
    <t>Metal w/Coating</t>
    <phoneticPr fontId="2"/>
  </si>
  <si>
    <t>Interlining w/Polyamide Binder</t>
    <phoneticPr fontId="2"/>
  </si>
  <si>
    <t>Elastic Tape for Shoulder Strap</t>
    <phoneticPr fontId="2"/>
  </si>
  <si>
    <t>Conductive Fiber Used</t>
    <phoneticPr fontId="2"/>
  </si>
  <si>
    <t>Conjugated fiber</t>
    <phoneticPr fontId="2"/>
  </si>
  <si>
    <t>Film Yarn (Metallized)</t>
    <phoneticPr fontId="2"/>
  </si>
  <si>
    <t>TENCEL(TM) Modal/Lyocell</t>
    <phoneticPr fontId="2"/>
  </si>
  <si>
    <t>【Belt】</t>
    <phoneticPr fontId="2"/>
  </si>
  <si>
    <t>Sports Standard is applied</t>
    <phoneticPr fontId="2"/>
  </si>
  <si>
    <t>Resin Identification</t>
    <phoneticPr fontId="2"/>
  </si>
  <si>
    <t>Flexing Endurance</t>
    <phoneticPr fontId="2"/>
  </si>
  <si>
    <t>Rainwear Standard is applied</t>
    <phoneticPr fontId="2"/>
  </si>
  <si>
    <t>Leather Identification</t>
    <phoneticPr fontId="2"/>
  </si>
  <si>
    <t>Friction-charged electric charge quantity Method C</t>
    <phoneticPr fontId="2"/>
  </si>
  <si>
    <t>Buckle Attachment Strength</t>
    <phoneticPr fontId="2"/>
  </si>
  <si>
    <t>SUW Standard is applied</t>
    <phoneticPr fontId="2"/>
  </si>
  <si>
    <t>Buckle Slippage strength</t>
    <phoneticPr fontId="2"/>
  </si>
  <si>
    <t>Buckle Parts Pull Strength</t>
    <phoneticPr fontId="2"/>
  </si>
  <si>
    <t>Peel Strength of Surface Coating</t>
    <phoneticPr fontId="2"/>
  </si>
  <si>
    <t>【Bag】</t>
    <phoneticPr fontId="2"/>
  </si>
  <si>
    <t>Effective Volume</t>
    <phoneticPr fontId="2"/>
  </si>
  <si>
    <t>Handle Attachment Strength(A)</t>
    <phoneticPr fontId="2"/>
  </si>
  <si>
    <t>Handle Attachment Strength(B)</t>
    <phoneticPr fontId="2"/>
  </si>
  <si>
    <t>Handle Strength</t>
    <phoneticPr fontId="2"/>
  </si>
  <si>
    <t>【Shoes】</t>
    <phoneticPr fontId="2"/>
  </si>
  <si>
    <t>Anti-odor（Sweat odor）</t>
    <phoneticPr fontId="2"/>
  </si>
  <si>
    <t>Flexibility of Finished Product</t>
    <phoneticPr fontId="2"/>
  </si>
  <si>
    <t>Anti-odor（Elderly odor）</t>
    <phoneticPr fontId="2"/>
  </si>
  <si>
    <t>Flexibility of Outsole</t>
    <phoneticPr fontId="2"/>
  </si>
  <si>
    <t>Slip Resistance of Outsole</t>
    <phoneticPr fontId="2"/>
  </si>
  <si>
    <t>Peel Strength of Outsole</t>
    <phoneticPr fontId="2"/>
  </si>
  <si>
    <t>Tensile Strength of Eyelet</t>
    <phoneticPr fontId="2"/>
  </si>
  <si>
    <t>Pull-out Strength of Upper and Strap</t>
    <phoneticPr fontId="2"/>
  </si>
  <si>
    <t>Tensile Strength of Detachable Part</t>
    <phoneticPr fontId="2"/>
  </si>
  <si>
    <t>Waterproof Test</t>
    <phoneticPr fontId="2"/>
  </si>
  <si>
    <t>Oil Resistance of Outsole</t>
    <phoneticPr fontId="2"/>
  </si>
  <si>
    <t>Impact Strength of Heel</t>
    <phoneticPr fontId="2"/>
  </si>
  <si>
    <t>Anti-See Through（Do not claim）</t>
    <phoneticPr fontId="2"/>
  </si>
  <si>
    <t>Installation Strength of Heel</t>
    <phoneticPr fontId="2"/>
  </si>
  <si>
    <t>Abrasion Resistance of Lining</t>
    <phoneticPr fontId="2"/>
  </si>
  <si>
    <t>Abrasion Resistance of Outsole</t>
    <phoneticPr fontId="2"/>
  </si>
  <si>
    <t>Abrasion Resistance of Heel Lift</t>
    <phoneticPr fontId="2"/>
  </si>
  <si>
    <t>Installation Strength of Hook</t>
    <phoneticPr fontId="2"/>
  </si>
  <si>
    <t>【Umbrella】</t>
    <phoneticPr fontId="2"/>
  </si>
  <si>
    <t>Handleability</t>
    <phoneticPr fontId="2"/>
  </si>
  <si>
    <t>Durability</t>
    <phoneticPr fontId="2"/>
  </si>
  <si>
    <t>Peel Resistance to Gum Tape</t>
    <phoneticPr fontId="2"/>
  </si>
  <si>
    <t>Water Leakage Resistance</t>
    <phoneticPr fontId="2"/>
  </si>
  <si>
    <t>Strength of Ribs</t>
    <phoneticPr fontId="2"/>
  </si>
  <si>
    <t>Pulling Strength of Telescopic Shaft</t>
    <phoneticPr fontId="2"/>
  </si>
  <si>
    <t>Press Resistance of Button</t>
    <phoneticPr fontId="2"/>
  </si>
  <si>
    <t>Bending Strength of Shaft</t>
    <phoneticPr fontId="2"/>
  </si>
  <si>
    <t>Installation Strength of Shaft and Handle</t>
    <phoneticPr fontId="2"/>
  </si>
  <si>
    <t>Installation Strength of Shaft and Top Notch</t>
    <phoneticPr fontId="2"/>
  </si>
  <si>
    <t>Color Fading of Handle</t>
    <phoneticPr fontId="2"/>
  </si>
  <si>
    <t>Smooth to the touch(Tribomaster)</t>
    <phoneticPr fontId="2"/>
  </si>
  <si>
    <t>Lint test</t>
    <phoneticPr fontId="2"/>
  </si>
  <si>
    <t>Strength of Zipper</t>
    <phoneticPr fontId="2"/>
  </si>
  <si>
    <t>Quick Dry After Laundry（Fabric）</t>
    <phoneticPr fontId="2"/>
  </si>
  <si>
    <t>Quick Dry After Laundry（Garment）</t>
    <phoneticPr fontId="2"/>
  </si>
  <si>
    <t>Heat Block</t>
    <phoneticPr fontId="2"/>
  </si>
  <si>
    <t>Light Shielding Rate</t>
    <phoneticPr fontId="2"/>
  </si>
  <si>
    <t>移色组合表的使用方法</t>
    <phoneticPr fontId="2"/>
  </si>
  <si>
    <t>送样委托试验时，请填写试样名称（使用素材编号最易区分，能区分时使用适当的英语字母也无妨）</t>
    <phoneticPr fontId="2"/>
  </si>
  <si>
    <t xml:space="preserve">此时，在试样正面贴付贴纸或直接填写名称，能有效区分试样正反面。 </t>
    <phoneticPr fontId="2"/>
  </si>
  <si>
    <t>下表的「试验对象素材」栏中填写深色或者中深色的试样（变退色灰卡3-4级未满的素材）名称，</t>
    <phoneticPr fontId="2"/>
  </si>
  <si>
    <t>「白布代替素材」栏中填写淡色试样（变退色3-4级以上）的名称。</t>
    <phoneticPr fontId="2"/>
  </si>
  <si>
    <t>将下表复制粘贴至委托书备注栏。</t>
    <rPh sb="2" eb="3">
      <t>ヒョウ</t>
    </rPh>
    <phoneticPr fontId="2"/>
  </si>
  <si>
    <t>■移色组合表</t>
    <rPh sb="1" eb="2">
      <t>イ</t>
    </rPh>
    <rPh sb="2" eb="3">
      <t>ショク</t>
    </rPh>
    <rPh sb="4" eb="5">
      <t>ゴウ</t>
    </rPh>
    <rPh sb="5" eb="6">
      <t>ヒョウ</t>
    </rPh>
    <phoneticPr fontId="2"/>
  </si>
  <si>
    <t>试验对象素材</t>
    <phoneticPr fontId="2"/>
  </si>
  <si>
    <t>白布代替素材</t>
    <phoneticPr fontId="2"/>
  </si>
  <si>
    <t>〒103-0012 東京都中央区日本橋堀留町1-9-10 日本橋ライフサイエンスビルディング７　 2F
TEL : 03-3661-5618 FAX : 03-3661-1592</t>
    <phoneticPr fontId="2"/>
  </si>
  <si>
    <t>中国山東省青島市城陽区新悦路83号　青島海関技術中心紅島検測基地　A棟5階
TEL+86-532-88968460　　FAX+86-532-88960246</t>
    <phoneticPr fontId="80"/>
  </si>
  <si>
    <t>LOT C7-C9, CONURBATION 2, CAT LAI INDUSTRIAL ZONE, THANH MY LOI WARD, THU DUC CITY, HO CHI MINH CITY, VIETNAM
TEL+84-28-37425081　FAX+84-28-37425082</t>
    <phoneticPr fontId="2"/>
  </si>
  <si>
    <t>Natore Tower, 9th Floor, Plot No-32-D and 32-E, Road No-02, Sector No-03, Uttara Model Town, Dhaka, Bangladesh
TEL+880-2-8956239,8956240,8960641 FAX+880-2-8960651</t>
    <phoneticPr fontId="2"/>
  </si>
  <si>
    <t>南通試験室</t>
    <rPh sb="0" eb="2">
      <t>ナンツウ</t>
    </rPh>
    <rPh sb="2" eb="4">
      <t>シケン</t>
    </rPh>
    <rPh sb="4" eb="5">
      <t>シツ</t>
    </rPh>
    <phoneticPr fontId="2"/>
  </si>
  <si>
    <t>南通市紫琅路61号2幢2层
TEL : +86-513-8118-8003	 FAX : +86-513-8118-0336</t>
    <phoneticPr fontId="2"/>
  </si>
  <si>
    <t>インド ベンガルール試験室</t>
    <phoneticPr fontId="2"/>
  </si>
  <si>
    <r>
      <t>韓国京畿道城南市中院區沙器膜</t>
    </r>
    <r>
      <rPr>
        <sz val="9"/>
        <rFont val="Malgun Gothic"/>
        <family val="3"/>
        <charset val="129"/>
      </rPr>
      <t>골</t>
    </r>
    <r>
      <rPr>
        <sz val="9"/>
        <rFont val="Meiryo UI"/>
        <family val="3"/>
        <charset val="128"/>
      </rPr>
      <t>路111（上大院洞）
TEL+82-2-563-9575　FAX+82-2-3451-7173</t>
    </r>
    <phoneticPr fontId="2"/>
  </si>
  <si>
    <t>KOTITI試験研究院</t>
    <phoneticPr fontId="2"/>
  </si>
  <si>
    <t>KOTITIバングラデシュ</t>
    <phoneticPr fontId="2"/>
  </si>
  <si>
    <t>Survey # 37/1, Khata # 275/270/271, S.D.Chambers, 2nd &amp; 3rd Floor, Singasandra Village, Hosur Main Road Bangalore - 560 068, Karnataka, India      TEL+91 (0) 80 25740679</t>
    <phoneticPr fontId="2"/>
  </si>
  <si>
    <t>1-9-10 Horidomecho, Nihombashi, Chuo-ku, Tokyo 103-0012 (2F.3F.4F.7F Nihonbashi Life Science Building 7) JAPAN
TEL : 03-3661-5618 FAX : 03-3661-1592</t>
    <phoneticPr fontId="2"/>
  </si>
  <si>
    <t>A-5F Testing Base HongDao Technology centre Qingdao Customs, No.83 Xinyue Road, ChengYang District, QingDao, ShanDong, P.R.CHINA
TEL+86-532-88968460　　FAX+86-532-88960246</t>
    <phoneticPr fontId="80"/>
  </si>
  <si>
    <t>Lot C7-C9, Conurbation 2, Cat Lai Industrial Zone, 
Thanh My Loi Ward, Thu Duc City, Ho Chi Minh City, Vietnam
TEL+84-28-37425081　FAX+84-28-37425082</t>
    <phoneticPr fontId="2"/>
  </si>
  <si>
    <t>KAKEN Test Center
INDIA BENGALURU LABORATORY</t>
    <phoneticPr fontId="2"/>
  </si>
  <si>
    <t>(Sangdaewon-dong)111 Sagimakgol-ro, Jungwon-gu, Seongnam-si, Gyeonggi-do, 13202 Korea
TEL+82-2-563-9575　FAX+82-2-3451-7173</t>
    <phoneticPr fontId="2"/>
  </si>
  <si>
    <t>KOTITI BANGLADESH LTD.</t>
    <phoneticPr fontId="2"/>
  </si>
  <si>
    <t>KOTITI TESTING &amp; RESEARCH INSTITUTE</t>
    <phoneticPr fontId="2"/>
  </si>
  <si>
    <t>Survey # 37/1, Khata # 275/270/271, S.D.Chambers, 2nd &amp; 3rd Floor, Singasandra Village, Hosur Main Road Bangalore - 560 068, Karnataka, India       TEL +91(0)80 25740679</t>
    <phoneticPr fontId="2"/>
  </si>
  <si>
    <t>How to use the table for bleeding combination</t>
    <phoneticPr fontId="2"/>
  </si>
  <si>
    <t>■Table for bleeding combination</t>
    <phoneticPr fontId="2"/>
  </si>
  <si>
    <t>Fabrics for test</t>
    <phoneticPr fontId="2"/>
  </si>
  <si>
    <t>Alternative adjacent fabrics</t>
    <phoneticPr fontId="2"/>
  </si>
  <si>
    <t xml:space="preserve">When sending test application, please paste the name of samples on their face side by stickers or write onto the samples directly. </t>
    <phoneticPr fontId="2"/>
  </si>
  <si>
    <t>To paste or write the material number is probably the easiest to understand, however, any letters or numbers are also acceptable if it can be distinguished.</t>
    <phoneticPr fontId="2"/>
  </si>
  <si>
    <t>Please note that to paste or write it onto the face side is helpful to clarify the face/back side of the sample.</t>
    <phoneticPr fontId="2"/>
  </si>
  <si>
    <t>Please fill in the name of deep color or middle deep color samples (below grade 3-4 at Color Change Gray Scale) under "Fabrics for test" of the table below,</t>
    <phoneticPr fontId="2"/>
  </si>
  <si>
    <t>and the name of pale color samples (on or above grade 3-4 at Color Change Gray Scale) under "Alternative adjacent fabrics" of the table below.</t>
    <phoneticPr fontId="2"/>
  </si>
  <si>
    <t>Copy and paste the table to &lt;REMARKS&gt; in the application form.</t>
    <phoneticPr fontId="2"/>
  </si>
  <si>
    <t>【試験運用（自動出力・記入不可）】</t>
    <rPh sb="1" eb="3">
      <t>シケン</t>
    </rPh>
    <rPh sb="3" eb="5">
      <t>ウンヨウ</t>
    </rPh>
    <rPh sb="6" eb="10">
      <t>ジドウシュツリョク</t>
    </rPh>
    <rPh sb="11" eb="13">
      <t>キニュウ</t>
    </rPh>
    <rPh sb="13" eb="15">
      <t>フカ</t>
    </rPh>
    <phoneticPr fontId="2"/>
  </si>
  <si>
    <t>【アイテム】</t>
    <phoneticPr fontId="2"/>
  </si>
  <si>
    <t>【自由記入欄】</t>
    <phoneticPr fontId="2"/>
  </si>
  <si>
    <t>【素材・加工情報】</t>
    <rPh sb="1" eb="3">
      <t>ソザイ</t>
    </rPh>
    <rPh sb="4" eb="6">
      <t>カコウ</t>
    </rPh>
    <rPh sb="6" eb="8">
      <t>ジョウホウ</t>
    </rPh>
    <phoneticPr fontId="2"/>
  </si>
  <si>
    <t>平織以外の1d以下の織物</t>
    <phoneticPr fontId="2"/>
  </si>
  <si>
    <t>One wash</t>
    <phoneticPr fontId="2"/>
  </si>
  <si>
    <t>Used wash</t>
    <phoneticPr fontId="2"/>
  </si>
  <si>
    <t>UPF(GB)</t>
    <phoneticPr fontId="2"/>
  </si>
  <si>
    <t>UPF (GB)</t>
    <phoneticPr fontId="2"/>
  </si>
  <si>
    <t>UPF(GB)</t>
    <phoneticPr fontId="2"/>
  </si>
  <si>
    <t>ボトム使用の有無：</t>
    <rPh sb="3" eb="5">
      <t>シヨウ</t>
    </rPh>
    <rPh sb="6" eb="8">
      <t>ウム</t>
    </rPh>
    <phoneticPr fontId="2"/>
  </si>
  <si>
    <t>1 OR 2</t>
    <phoneticPr fontId="2"/>
  </si>
  <si>
    <t>ボトム使用</t>
    <rPh sb="3" eb="5">
      <t>シヨウ</t>
    </rPh>
    <phoneticPr fontId="2"/>
  </si>
  <si>
    <t>紫外線遮蔽率（KS）</t>
    <rPh sb="0" eb="3">
      <t>シガイセン</t>
    </rPh>
    <rPh sb="3" eb="5">
      <t>シャヘイ</t>
    </rPh>
    <rPh sb="5" eb="6">
      <t>リツ</t>
    </rPh>
    <phoneticPr fontId="2"/>
  </si>
  <si>
    <t>紫外线遮蔽率(KS)</t>
    <phoneticPr fontId="2"/>
  </si>
  <si>
    <t>紫外線遮蔽率＋UPF（傘）</t>
    <rPh sb="0" eb="3">
      <t>シガイセン</t>
    </rPh>
    <rPh sb="3" eb="5">
      <t>シャヘイ</t>
    </rPh>
    <rPh sb="5" eb="6">
      <t>リツ</t>
    </rPh>
    <rPh sb="11" eb="12">
      <t>カサ</t>
    </rPh>
    <phoneticPr fontId="2"/>
  </si>
  <si>
    <t>紫外线遮蔽率+UPF(伞)</t>
    <phoneticPr fontId="2"/>
  </si>
  <si>
    <t>UV Shielding Rate + UPF (JIS)</t>
    <phoneticPr fontId="2"/>
  </si>
  <si>
    <t>UV Shielding Rate + UPF (All sales countries)</t>
    <phoneticPr fontId="2"/>
  </si>
  <si>
    <t>UV Shielding Rate＋UPF (Umbrella)</t>
    <phoneticPr fontId="2"/>
  </si>
  <si>
    <t>UV Shielding Rate (KS)</t>
    <phoneticPr fontId="2"/>
  </si>
  <si>
    <t>有无使用下身装：</t>
    <phoneticPr fontId="2"/>
  </si>
  <si>
    <t>PRODUCT FOR BOTTOM：</t>
    <phoneticPr fontId="2"/>
  </si>
  <si>
    <t>PRODUCT FOR BOTTOM</t>
    <phoneticPr fontId="2"/>
  </si>
  <si>
    <t>有无使用下身装</t>
    <rPh sb="0" eb="1">
      <t>タモツ</t>
    </rPh>
    <rPh sb="1" eb="2">
      <t>ナ</t>
    </rPh>
    <rPh sb="2" eb="4">
      <t>シヨウ</t>
    </rPh>
    <rPh sb="4" eb="5">
      <t>シタ</t>
    </rPh>
    <rPh sb="5" eb="6">
      <t>ミ</t>
    </rPh>
    <rPh sb="6" eb="7">
      <t>ソウ</t>
    </rPh>
    <phoneticPr fontId="2"/>
  </si>
  <si>
    <t>Woven less than 1d other than Plain Weave</t>
    <phoneticPr fontId="2"/>
  </si>
  <si>
    <t>【TEST OPERATION (Automatic output, impossible to write)】</t>
    <phoneticPr fontId="2"/>
  </si>
  <si>
    <t>平纹织物以外的1d以下的梭织物</t>
    <phoneticPr fontId="2"/>
  </si>
  <si>
    <r>
      <t xml:space="preserve"> 【素材</t>
    </r>
    <r>
      <rPr>
        <b/>
        <sz val="10"/>
        <color rgb="FFFF0000"/>
        <rFont val="ＭＳ Ｐゴシック"/>
        <family val="3"/>
        <charset val="128"/>
      </rPr>
      <t>・</t>
    </r>
    <r>
      <rPr>
        <b/>
        <sz val="10"/>
        <color rgb="FFFF0000"/>
        <rFont val="FangSong"/>
        <family val="3"/>
      </rPr>
      <t>加工情报】</t>
    </r>
    <phoneticPr fontId="2"/>
  </si>
  <si>
    <t>【试验运用（自动显示·不可输入）】</t>
    <phoneticPr fontId="2"/>
  </si>
  <si>
    <t>【项目】</t>
    <phoneticPr fontId="2"/>
  </si>
  <si>
    <t>【备注栏】</t>
    <rPh sb="2" eb="3">
      <t>ソソ</t>
    </rPh>
    <phoneticPr fontId="2"/>
  </si>
  <si>
    <t xml:space="preserve"> 【MATERIAL/FINISHING INFORMATION】</t>
    <phoneticPr fontId="2"/>
  </si>
  <si>
    <t>【ITEM】</t>
    <phoneticPr fontId="2"/>
  </si>
  <si>
    <t>【REMARKS】</t>
    <phoneticPr fontId="2"/>
  </si>
  <si>
    <t>上海</t>
    <phoneticPr fontId="2"/>
  </si>
  <si>
    <t>事务所</t>
    <phoneticPr fontId="2"/>
  </si>
  <si>
    <r>
      <t>无中国贩卖时请</t>
    </r>
    <r>
      <rPr>
        <b/>
        <sz val="10"/>
        <color rgb="FFFF0000"/>
        <rFont val="ＭＳ Ｐゴシック"/>
        <family val="3"/>
        <charset val="128"/>
      </rPr>
      <t>✔</t>
    </r>
    <r>
      <rPr>
        <b/>
        <sz val="10"/>
        <color rgb="FFFF0000"/>
        <rFont val="FangSong"/>
        <family val="3"/>
        <charset val="134"/>
      </rPr>
      <t>：</t>
    </r>
    <rPh sb="1" eb="3">
      <t>チュウゴク</t>
    </rPh>
    <phoneticPr fontId="2"/>
  </si>
  <si>
    <t>成分表示对象的大货面料检查时，请提出下列任一数据。</t>
    <phoneticPr fontId="2"/>
  </si>
  <si>
    <t>如果左边选项有打勾﹐请记载上回证明书No.</t>
    <rPh sb="0" eb="1">
      <t>ギン</t>
    </rPh>
    <rPh sb="1" eb="2">
      <t>ハテ</t>
    </rPh>
    <rPh sb="2" eb="3">
      <t>ヒダリ</t>
    </rPh>
    <rPh sb="6" eb="7">
      <t>ユウ</t>
    </rPh>
    <rPh sb="7" eb="8">
      <t>ウツ</t>
    </rPh>
    <rPh sb="8" eb="9">
      <t>コウ</t>
    </rPh>
    <rPh sb="13" eb="14">
      <t>ジョウ</t>
    </rPh>
    <rPh sb="14" eb="15">
      <t>マワ</t>
    </rPh>
    <phoneticPr fontId="2"/>
  </si>
  <si>
    <r>
      <t>Supplier Raw Material Code
/面料</t>
    </r>
    <r>
      <rPr>
        <b/>
        <sz val="9"/>
        <color rgb="FF000000"/>
        <rFont val="FangSong"/>
        <family val="3"/>
        <charset val="134"/>
      </rPr>
      <t>编号</t>
    </r>
    <r>
      <rPr>
        <b/>
        <sz val="9"/>
        <color indexed="8"/>
        <rFont val="FangSong"/>
        <family val="3"/>
        <charset val="134"/>
      </rPr>
      <t>：</t>
    </r>
    <rPh sb="28" eb="29">
      <t>メン</t>
    </rPh>
    <rPh sb="29" eb="30">
      <t>リョウ</t>
    </rPh>
    <rPh sb="31" eb="32">
      <t>ゴウ</t>
    </rPh>
    <phoneticPr fontId="2"/>
  </si>
  <si>
    <r>
      <t xml:space="preserve">符合的请打 </t>
    </r>
    <r>
      <rPr>
        <b/>
        <sz val="8"/>
        <color rgb="FFFF0000"/>
        <rFont val="ＭＳ Ｐゴシック"/>
        <family val="3"/>
        <charset val="128"/>
      </rPr>
      <t>✓</t>
    </r>
    <r>
      <rPr>
        <b/>
        <sz val="8"/>
        <color rgb="FFFF0000"/>
        <rFont val="FangSong"/>
        <family val="3"/>
        <charset val="134"/>
      </rPr>
      <t xml:space="preserve"> 。</t>
    </r>
    <phoneticPr fontId="2"/>
  </si>
  <si>
    <t>Shanghai</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</si>
</sst>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60" x14ac:knownFonts="1">
    <font>
      <sz val="11"/>
      <name val="ＭＳ Ｐゴシック"/>
      <family val="2"/>
      <charset val="128"/>
    </font>
    <font>
      <sz val="11"/>
      <name val="ＭＳ Ｐゴシック"/>
      <family val="2"/>
      <charset val="128"/>
    </font>
    <font>
      <sz val="6"/>
      <name val="ＭＳ Ｐゴシック"/>
      <family val="2"/>
      <charset val="128"/>
    </font>
    <font>
      <sz val="10"/>
      <name val="ＭＳ Ｐゴシック"/>
      <family val="2"/>
      <charset val="128"/>
    </font>
    <font>
      <b/>
      <sz val="10"/>
      <name val="ＭＳ Ｐゴシック"/>
      <family val="2"/>
      <charset val="128"/>
    </font>
    <font>
      <b/>
      <sz val="10"/>
      <color indexed="12"/>
      <name val="ＭＳ Ｐゴシック"/>
      <family val="2"/>
      <charset val="128"/>
    </font>
    <font>
      <b/>
      <sz val="16"/>
      <name val="ＭＳ Ｐゴシック"/>
      <family val="2"/>
      <charset val="128"/>
    </font>
    <font>
      <sz val="10"/>
      <color indexed="12"/>
      <name val="ＭＳ Ｐゴシック"/>
      <family val="2"/>
      <charset val="128"/>
    </font>
    <font>
      <sz val="9"/>
      <name val="ＭＳ Ｐゴシック"/>
      <family val="2"/>
      <charset val="128"/>
    </font>
    <font>
      <b/>
      <sz val="10"/>
      <color indexed="10"/>
      <name val="ＭＳ Ｐゴシック"/>
      <family val="2"/>
      <charset val="128"/>
    </font>
    <font>
      <b/>
      <sz val="11"/>
      <color indexed="12"/>
      <name val="ＭＳ Ｐゴシック"/>
      <family val="2"/>
      <charset val="128"/>
    </font>
    <font>
      <sz val="10"/>
      <color indexed="8"/>
      <name val="ＭＳ Ｐゴシック"/>
      <family val="2"/>
      <charset val="128"/>
    </font>
    <font>
      <b/>
      <sz val="10"/>
      <color indexed="8"/>
      <name val="ＭＳ Ｐゴシック"/>
      <family val="2"/>
      <charset val="128"/>
    </font>
    <font>
      <b/>
      <sz val="12"/>
      <name val="ＭＳ Ｐゴシック"/>
      <family val="2"/>
      <charset val="128"/>
    </font>
    <font>
      <b/>
      <sz val="18"/>
      <name val="ＭＳ Ｐゴシック"/>
      <family val="2"/>
      <charset val="128"/>
    </font>
    <font>
      <sz val="11"/>
      <color indexed="8"/>
      <name val="ＭＳ Ｐゴシック"/>
      <family val="2"/>
      <charset val="128"/>
    </font>
    <font>
      <b/>
      <sz val="14"/>
      <name val="ＭＳ Ｐゴシック"/>
      <family val="2"/>
      <charset val="128"/>
    </font>
    <font>
      <b/>
      <sz val="20"/>
      <name val="ＭＳ ゴシック"/>
      <family val="3"/>
      <charset val="128"/>
    </font>
    <font>
      <b/>
      <sz val="14"/>
      <color indexed="10"/>
      <name val="ＭＳ Ｐゴシック"/>
      <family val="2"/>
      <charset val="128"/>
    </font>
    <font>
      <b/>
      <sz val="18"/>
      <color indexed="10"/>
      <name val="ＭＳ Ｐゴシック"/>
      <family val="2"/>
      <charset val="128"/>
    </font>
    <font>
      <sz val="8"/>
      <name val="ＭＳ Ｐゴシック"/>
      <family val="2"/>
      <charset val="128"/>
    </font>
    <font>
      <b/>
      <sz val="20"/>
      <name val="FangSong"/>
      <family val="3"/>
      <charset val="134"/>
    </font>
    <font>
      <sz val="9"/>
      <name val="FangSong"/>
      <family val="3"/>
      <charset val="134"/>
    </font>
    <font>
      <sz val="10"/>
      <name val="FangSong"/>
      <family val="3"/>
      <charset val="134"/>
    </font>
    <font>
      <b/>
      <sz val="18"/>
      <name val="ＭＳ Ｐゴシック"/>
      <family val="3"/>
      <charset val="128"/>
    </font>
    <font>
      <b/>
      <sz val="11"/>
      <color indexed="10"/>
      <name val="ＭＳ Ｐゴシック"/>
      <family val="3"/>
      <charset val="128"/>
    </font>
    <font>
      <sz val="10"/>
      <name val="ＭＳ Ｐゴシック"/>
      <family val="3"/>
      <charset val="128"/>
    </font>
    <font>
      <b/>
      <sz val="10"/>
      <name val="ＭＳ Ｐゴシック"/>
      <family val="3"/>
      <charset val="128"/>
    </font>
    <font>
      <sz val="18"/>
      <name val="ＭＳ Ｐゴシック"/>
      <family val="2"/>
      <charset val="128"/>
    </font>
    <font>
      <sz val="9"/>
      <name val="ＭＳ Ｐゴシック"/>
      <family val="3"/>
      <charset val="128"/>
    </font>
    <font>
      <sz val="8"/>
      <name val="ＭＳ Ｐゴシック"/>
      <family val="3"/>
      <charset val="128"/>
    </font>
    <font>
      <b/>
      <sz val="10"/>
      <color rgb="FFFF0000"/>
      <name val="ＭＳ Ｐゴシック"/>
      <family val="3"/>
      <charset val="128"/>
    </font>
    <font>
      <sz val="8.5"/>
      <name val="ＭＳ Ｐゴシック"/>
      <family val="2"/>
      <charset val="128"/>
    </font>
    <font>
      <sz val="8.5"/>
      <name val="ＭＳ Ｐゴシック"/>
      <family val="3"/>
      <charset val="128"/>
    </font>
    <font>
      <sz val="11"/>
      <name val="ＭＳ Ｐゴシック"/>
      <family val="3"/>
      <charset val="128"/>
    </font>
    <font>
      <sz val="10"/>
      <name val="FangSong"/>
      <family val="3"/>
    </font>
    <font>
      <sz val="9"/>
      <name val="FangSong"/>
      <family val="3"/>
    </font>
    <font>
      <sz val="8"/>
      <name val="FangSong"/>
      <family val="3"/>
    </font>
    <font>
      <sz val="11"/>
      <name val="FangSong"/>
      <family val="3"/>
    </font>
    <font>
      <b/>
      <sz val="12"/>
      <name val="FangSong"/>
      <family val="3"/>
    </font>
    <font>
      <b/>
      <sz val="9"/>
      <name val="FangSong"/>
      <family val="3"/>
    </font>
    <font>
      <b/>
      <sz val="10"/>
      <name val="FangSong"/>
      <family val="3"/>
    </font>
    <font>
      <b/>
      <sz val="14"/>
      <color indexed="10"/>
      <name val="FangSong"/>
      <family val="3"/>
    </font>
    <font>
      <b/>
      <sz val="18"/>
      <name val="FangSong"/>
      <family val="3"/>
    </font>
    <font>
      <sz val="18"/>
      <name val="FangSong"/>
      <family val="3"/>
    </font>
    <font>
      <sz val="10"/>
      <color indexed="8"/>
      <name val="FangSong"/>
      <family val="3"/>
    </font>
    <font>
      <sz val="10"/>
      <color indexed="12"/>
      <name val="FangSong"/>
      <family val="3"/>
    </font>
    <font>
      <b/>
      <sz val="14"/>
      <name val="FangSong"/>
      <family val="3"/>
    </font>
    <font>
      <b/>
      <sz val="10"/>
      <color indexed="10"/>
      <name val="FangSong"/>
      <family val="3"/>
    </font>
    <font>
      <b/>
      <sz val="11"/>
      <color indexed="12"/>
      <name val="FangSong"/>
      <family val="3"/>
    </font>
    <font>
      <b/>
      <sz val="10"/>
      <color rgb="FFFF0000"/>
      <name val="FangSong"/>
      <family val="3"/>
    </font>
    <font>
      <b/>
      <sz val="10"/>
      <color indexed="8"/>
      <name val="FangSong"/>
      <family val="3"/>
    </font>
    <font>
      <b/>
      <sz val="20"/>
      <name val="FangSong"/>
      <family val="3"/>
    </font>
    <font>
      <b/>
      <sz val="18"/>
      <color indexed="10"/>
      <name val="ＭＳ Ｐゴシック"/>
      <family val="3"/>
      <charset val="128"/>
    </font>
    <font>
      <b/>
      <sz val="14"/>
      <color indexed="10"/>
      <name val="ＭＳ Ｐゴシック"/>
      <family val="3"/>
      <charset val="128"/>
    </font>
    <font>
      <b/>
      <sz val="8"/>
      <color indexed="10"/>
      <name val="ＭＳ Ｐゴシック"/>
      <family val="3"/>
      <charset val="128"/>
    </font>
    <font>
      <b/>
      <sz val="12"/>
      <color indexed="10"/>
      <name val="ＭＳ Ｐゴシック"/>
      <family val="3"/>
      <charset val="128"/>
    </font>
    <font>
      <sz val="10"/>
      <color rgb="FFFF0000"/>
      <name val="ＭＳ Ｐゴシック"/>
      <family val="2"/>
      <charset val="128"/>
    </font>
    <font>
      <b/>
      <sz val="9"/>
      <name val="ＭＳ Ｐゴシック"/>
      <family val="3"/>
      <charset val="128"/>
    </font>
    <font>
      <sz val="10"/>
      <color indexed="10"/>
      <name val="ＭＳ Ｐゴシック"/>
      <family val="3"/>
      <charset val="128"/>
    </font>
    <font>
      <b/>
      <sz val="8"/>
      <name val="ＭＳ Ｐゴシック"/>
      <family val="3"/>
      <charset val="128"/>
    </font>
    <font>
      <b/>
      <sz val="9"/>
      <color rgb="FFFF0000"/>
      <name val="ＭＳ Ｐゴシック"/>
      <family val="3"/>
      <charset val="128"/>
    </font>
    <font>
      <b/>
      <sz val="9"/>
      <color indexed="10"/>
      <name val="ＭＳ Ｐゴシック"/>
      <family val="2"/>
      <charset val="128"/>
    </font>
    <font>
      <b/>
      <sz val="9"/>
      <color indexed="10"/>
      <name val="ＭＳ Ｐゴシック"/>
      <family val="3"/>
      <charset val="128"/>
    </font>
    <font>
      <b/>
      <u/>
      <sz val="9"/>
      <name val="ＭＳ Ｐゴシック"/>
      <family val="3"/>
      <charset val="128"/>
    </font>
    <font>
      <sz val="9"/>
      <color rgb="FF000000"/>
      <name val="ＭＳ Ｐゴシック"/>
      <family val="3"/>
      <charset val="128"/>
    </font>
    <font>
      <sz val="10"/>
      <color rgb="FF000000"/>
      <name val="ＭＳ Ｐゴシック"/>
      <family val="2"/>
      <charset val="128"/>
    </font>
    <font>
      <b/>
      <sz val="8"/>
      <color rgb="FFFF0000"/>
      <name val="ＭＳ Ｐゴシック"/>
      <family val="2"/>
      <charset val="128"/>
    </font>
    <font>
      <b/>
      <sz val="7"/>
      <name val="ＭＳ Ｐゴシック"/>
      <family val="2"/>
      <charset val="128"/>
    </font>
    <font>
      <sz val="9"/>
      <color rgb="FF000000"/>
      <name val="MS UI Gothic"/>
      <family val="3"/>
      <charset val="128"/>
    </font>
    <font>
      <b/>
      <sz val="10"/>
      <name val="FangSong"/>
      <family val="3"/>
      <charset val="134"/>
    </font>
    <font>
      <b/>
      <sz val="10"/>
      <color indexed="12"/>
      <name val="FangSong"/>
      <family val="3"/>
      <charset val="134"/>
    </font>
    <font>
      <b/>
      <sz val="16"/>
      <name val="FangSong"/>
      <family val="3"/>
    </font>
    <font>
      <b/>
      <sz val="12"/>
      <color indexed="10"/>
      <name val="FangSong"/>
      <family val="3"/>
    </font>
    <font>
      <sz val="12"/>
      <name val="FangSong"/>
      <family val="3"/>
    </font>
    <font>
      <b/>
      <sz val="9"/>
      <color rgb="FFFF0000"/>
      <name val="FangSong"/>
      <family val="3"/>
    </font>
    <font>
      <b/>
      <u/>
      <sz val="9"/>
      <name val="FangSong"/>
      <family val="3"/>
    </font>
    <font>
      <b/>
      <sz val="8"/>
      <name val="FangSong"/>
      <family val="3"/>
    </font>
    <font>
      <b/>
      <sz val="18"/>
      <color rgb="FFFF0000"/>
      <name val="ＭＳ Ｐゴシック"/>
      <family val="3"/>
      <charset val="128"/>
    </font>
    <font>
      <b/>
      <sz val="9"/>
      <color indexed="8"/>
      <name val="Meiryo UI"/>
      <family val="3"/>
      <charset val="128"/>
    </font>
    <font>
      <sz val="6"/>
      <name val="ＭＳ Ｐゴシック"/>
      <family val="3"/>
      <charset val="128"/>
    </font>
    <font>
      <sz val="9"/>
      <name val="Meiryo UI"/>
      <family val="3"/>
      <charset val="128"/>
    </font>
    <font>
      <sz val="9"/>
      <name val="ＭＳ 明朝"/>
      <family val="1"/>
      <charset val="128"/>
    </font>
    <font>
      <sz val="8"/>
      <color rgb="FF000000"/>
      <name val="ＭＳ Ｐゴシック"/>
      <family val="2"/>
      <charset val="128"/>
    </font>
    <font>
      <sz val="8"/>
      <color rgb="FF000000"/>
      <name val="ＭＳ Ｐゴシック"/>
      <family val="3"/>
      <charset val="128"/>
    </font>
    <font>
      <sz val="7"/>
      <name val="FangSong"/>
      <family val="3"/>
    </font>
    <font>
      <b/>
      <u/>
      <sz val="10"/>
      <name val="ＭＳ Ｐゴシック"/>
      <family val="3"/>
      <charset val="128"/>
    </font>
    <font>
      <b/>
      <sz val="8"/>
      <color rgb="FFFF0000"/>
      <name val="ＭＳ Ｐゴシック"/>
      <family val="3"/>
      <charset val="128"/>
    </font>
    <font>
      <b/>
      <sz val="11"/>
      <name val="ＭＳ Ｐゴシック"/>
      <family val="2"/>
      <charset val="128"/>
    </font>
    <font>
      <sz val="10"/>
      <name val="NSimSun"/>
      <family val="3"/>
      <charset val="134"/>
    </font>
    <font>
      <sz val="8"/>
      <name val="FangSong"/>
      <family val="3"/>
      <charset val="134"/>
    </font>
    <font>
      <b/>
      <u/>
      <sz val="6"/>
      <name val="ＭＳ Ｐゴシック"/>
      <family val="3"/>
      <charset val="128"/>
    </font>
    <font>
      <b/>
      <u/>
      <sz val="9"/>
      <name val="FangSong"/>
      <family val="3"/>
      <charset val="134"/>
    </font>
    <font>
      <b/>
      <sz val="10"/>
      <color indexed="10"/>
      <name val="ＭＳ Ｐゴシック"/>
      <family val="3"/>
      <charset val="128"/>
    </font>
    <font>
      <sz val="8"/>
      <color rgb="FF002060"/>
      <name val="ＭＳ Ｐゴシック"/>
      <family val="2"/>
      <charset val="128"/>
    </font>
    <font>
      <sz val="10"/>
      <color rgb="FFFF0000"/>
      <name val="FangSong"/>
      <family val="3"/>
      <charset val="134"/>
    </font>
    <font>
      <b/>
      <sz val="6"/>
      <color theme="1"/>
      <name val="ＭＳ Ｐゴシック"/>
      <family val="3"/>
      <charset val="128"/>
    </font>
    <font>
      <b/>
      <sz val="6"/>
      <name val="ＭＳ Ｐゴシック"/>
      <family val="2"/>
      <charset val="128"/>
    </font>
    <font>
      <b/>
      <sz val="6"/>
      <name val="ＭＳ Ｐゴシック"/>
      <family val="3"/>
      <charset val="128"/>
    </font>
    <font>
      <b/>
      <sz val="12"/>
      <color rgb="FFFF0000"/>
      <name val="ＭＳ Ｐゴシック"/>
      <family val="3"/>
      <charset val="128"/>
    </font>
    <font>
      <b/>
      <sz val="12"/>
      <color rgb="FFFF0000"/>
      <name val="NSimSun"/>
      <family val="3"/>
      <charset val="134"/>
    </font>
    <font>
      <sz val="7"/>
      <color rgb="FF002060"/>
      <name val="ＭＳ Ｐゴシック"/>
      <family val="2"/>
      <charset val="128"/>
    </font>
    <font>
      <sz val="9"/>
      <color rgb="FF000000"/>
      <name val="FangSong"/>
      <family val="3"/>
      <charset val="134"/>
    </font>
    <font>
      <sz val="10"/>
      <name val="Microsoft YaHei"/>
      <family val="2"/>
      <charset val="134"/>
    </font>
    <font>
      <sz val="9"/>
      <color rgb="FF000000"/>
      <name val="Meiryo UI"/>
      <family val="3"/>
      <charset val="128"/>
    </font>
    <font>
      <sz val="18"/>
      <name val="ＭＳ Ｐゴシック"/>
      <family val="3"/>
      <charset val="128"/>
    </font>
    <font>
      <sz val="18"/>
      <name val="FangSong"/>
      <family val="3"/>
      <charset val="134"/>
    </font>
    <font>
      <sz val="10"/>
      <color rgb="FFFF0000"/>
      <name val="ＭＳ Ｐゴシック"/>
      <family val="3"/>
      <charset val="128"/>
    </font>
    <font>
      <b/>
      <sz val="9"/>
      <color rgb="FFFF0000"/>
      <name val="FangSong"/>
      <family val="3"/>
      <charset val="134"/>
    </font>
    <font>
      <b/>
      <sz val="10"/>
      <color rgb="FF000000"/>
      <name val="FangSong"/>
      <family val="3"/>
      <charset val="134"/>
    </font>
    <font>
      <b/>
      <sz val="10"/>
      <color indexed="8"/>
      <name val="FangSong"/>
      <family val="3"/>
      <charset val="134"/>
    </font>
    <font>
      <b/>
      <sz val="10"/>
      <color indexed="10"/>
      <name val="FangSong"/>
      <family val="3"/>
      <charset val="134"/>
    </font>
    <font>
      <sz val="10"/>
      <color indexed="10"/>
      <name val="FangSong"/>
      <family val="3"/>
      <charset val="134"/>
    </font>
    <font>
      <b/>
      <sz val="9"/>
      <color indexed="10"/>
      <name val="FangSong"/>
      <family val="3"/>
      <charset val="134"/>
    </font>
    <font>
      <b/>
      <sz val="9"/>
      <color indexed="8"/>
      <name val="ＭＳ Ｐゴシック"/>
      <family val="3"/>
      <charset val="128"/>
    </font>
    <font>
      <b/>
      <sz val="11"/>
      <color rgb="FFFF0000"/>
      <name val="ＭＳ Ｐゴシック"/>
      <family val="3"/>
      <charset val="128"/>
    </font>
    <font>
      <b/>
      <sz val="8"/>
      <color theme="3"/>
      <name val="ＭＳ Ｐゴシック"/>
      <family val="3"/>
      <charset val="128"/>
    </font>
    <font>
      <b/>
      <sz val="9"/>
      <color rgb="FFFF0000"/>
      <name val="Segoe UI Symbol"/>
      <family val="3"/>
    </font>
    <font>
      <sz val="10"/>
      <color rgb="FFFF0000"/>
      <name val="游ゴシック"/>
      <family val="3"/>
      <charset val="128"/>
    </font>
    <font>
      <b/>
      <sz val="10"/>
      <color rgb="FFFF0000"/>
      <name val="Microsoft YaHei"/>
      <family val="3"/>
      <charset val="134"/>
    </font>
    <font>
      <b/>
      <u/>
      <sz val="9"/>
      <name val="Microsoft YaHei"/>
      <family val="3"/>
      <charset val="134"/>
    </font>
    <font>
      <b/>
      <sz val="9"/>
      <color rgb="FF000000"/>
      <name val="Microsoft YaHei"/>
      <family val="3"/>
      <charset val="134"/>
    </font>
    <font>
      <b/>
      <sz val="11"/>
      <color rgb="FFFF0000"/>
      <name val="FangSong"/>
      <family val="3"/>
      <charset val="134"/>
    </font>
    <font>
      <sz val="11"/>
      <name val="ＭＳ Ｐゴシック"/>
      <family val="3"/>
      <charset val="134"/>
    </font>
    <font>
      <sz val="11"/>
      <name val="Microsoft YaHei"/>
      <family val="3"/>
      <charset val="134"/>
    </font>
    <font>
      <sz val="10"/>
      <name val="游ゴシック"/>
      <family val="3"/>
      <charset val="128"/>
    </font>
    <font>
      <b/>
      <u/>
      <sz val="8"/>
      <name val="ＭＳ Ｐゴシック"/>
      <family val="3"/>
      <charset val="128"/>
    </font>
    <font>
      <sz val="11"/>
      <name val="Microsoft YaHei"/>
      <family val="2"/>
      <charset val="134"/>
    </font>
    <font>
      <b/>
      <sz val="10"/>
      <name val="Microsoft YaHei"/>
      <family val="3"/>
      <charset val="134"/>
    </font>
    <font>
      <sz val="9"/>
      <name val="Microsoft YaHei"/>
      <family val="3"/>
      <charset val="134"/>
    </font>
    <font>
      <sz val="9"/>
      <name val="Malgun Gothic"/>
      <family val="3"/>
      <charset val="129"/>
    </font>
    <font>
      <b/>
      <sz val="11"/>
      <name val="ＭＳ Ｐゴシック"/>
      <family val="3"/>
      <charset val="128"/>
    </font>
    <font>
      <sz val="9"/>
      <color rgb="FF000000"/>
      <name val="NSimSun"/>
      <family val="3"/>
      <charset val="134"/>
    </font>
    <font>
      <sz val="10"/>
      <color rgb="FF002060"/>
      <name val="ＭＳ Ｐゴシック"/>
      <family val="3"/>
      <charset val="128"/>
    </font>
    <font>
      <b/>
      <sz val="10"/>
      <color rgb="FFFF0000"/>
      <name val="FangSong"/>
      <family val="3"/>
      <charset val="134"/>
    </font>
    <font>
      <sz val="8"/>
      <color rgb="FF002060"/>
      <name val="FangSong"/>
      <family val="3"/>
      <charset val="134"/>
    </font>
    <font>
      <b/>
      <sz val="8"/>
      <color theme="3"/>
      <name val="FangSong"/>
      <family val="3"/>
      <charset val="134"/>
    </font>
    <font>
      <sz val="14"/>
      <name val="ＭＳ Ｐゴシック"/>
      <family val="3"/>
      <charset val="128"/>
    </font>
    <font>
      <sz val="16"/>
      <name val="ＭＳ Ｐゴシック"/>
      <family val="3"/>
      <charset val="128"/>
    </font>
    <font>
      <sz val="11"/>
      <color indexed="8"/>
      <name val="FangSong"/>
      <family val="3"/>
    </font>
    <font>
      <sz val="14"/>
      <name val="FangSong"/>
      <family val="3"/>
      <charset val="134"/>
    </font>
    <font>
      <sz val="11"/>
      <name val="游ゴシック"/>
      <family val="3"/>
      <charset val="128"/>
    </font>
    <font>
      <sz val="10"/>
      <color indexed="12"/>
      <name val="FangSong"/>
      <family val="3"/>
      <charset val="134"/>
    </font>
    <font>
      <sz val="11"/>
      <name val="FangSong"/>
      <family val="3"/>
      <charset val="134"/>
    </font>
    <font>
      <sz val="12"/>
      <name val="FangSong"/>
      <family val="3"/>
      <charset val="134"/>
    </font>
    <font>
      <b/>
      <sz val="18"/>
      <name val="FangSong"/>
      <family val="3"/>
      <charset val="134"/>
    </font>
    <font>
      <b/>
      <sz val="18"/>
      <color rgb="FFFF0000"/>
      <name val="FangSong"/>
      <family val="3"/>
      <charset val="134"/>
    </font>
    <font>
      <b/>
      <sz val="12"/>
      <color rgb="FFFF0000"/>
      <name val="FangSong"/>
      <family val="3"/>
      <charset val="134"/>
    </font>
    <font>
      <b/>
      <sz val="9"/>
      <name val="FangSong"/>
      <family val="3"/>
      <charset val="134"/>
    </font>
    <font>
      <b/>
      <sz val="9"/>
      <color indexed="8"/>
      <name val="FangSong"/>
      <family val="3"/>
      <charset val="134"/>
    </font>
    <font>
      <b/>
      <sz val="9"/>
      <color rgb="FF000000"/>
      <name val="FangSong"/>
      <family val="3"/>
      <charset val="134"/>
    </font>
    <font>
      <b/>
      <sz val="8"/>
      <name val="FangSong"/>
      <family val="3"/>
      <charset val="134"/>
    </font>
    <font>
      <b/>
      <sz val="8"/>
      <color rgb="FF000000"/>
      <name val="FangSong"/>
      <family val="3"/>
      <charset val="134"/>
    </font>
    <font>
      <b/>
      <sz val="8"/>
      <color indexed="8"/>
      <name val="FangSong"/>
      <family val="3"/>
      <charset val="134"/>
    </font>
    <font>
      <sz val="16"/>
      <name val="FangSong"/>
      <family val="3"/>
      <charset val="134"/>
    </font>
    <font>
      <b/>
      <sz val="8"/>
      <color rgb="FFFF0000"/>
      <name val="FangSong"/>
      <family val="3"/>
      <charset val="134"/>
    </font>
    <font>
      <sz val="11"/>
      <color indexed="10"/>
      <name val="FangSong"/>
      <family val="3"/>
      <charset val="134"/>
    </font>
    <font>
      <b/>
      <sz val="11"/>
      <name val="FangSong"/>
      <family val="3"/>
      <charset val="134"/>
    </font>
    <font>
      <sz val="11"/>
      <color rgb="FFFF0000"/>
      <name val="FangSong"/>
      <family val="3"/>
      <charset val="134"/>
    </font>
    <font>
      <sz val="14"/>
      <name val="游ゴシック"/>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37">
    <border>
      <left/>
      <right/>
      <top/>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bottom style="hair">
        <color indexed="64"/>
      </bottom>
      <diagonal/>
    </border>
    <border>
      <left style="medium">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diagonal/>
    </border>
    <border>
      <left/>
      <right style="medium">
        <color indexed="64"/>
      </right>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style="hair">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medium">
        <color indexed="64"/>
      </left>
      <right/>
      <top/>
      <bottom style="medium">
        <color indexed="64"/>
      </bottom>
      <diagonal/>
    </border>
    <border>
      <left/>
      <right style="medium">
        <color indexed="64"/>
      </right>
      <top style="hair">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style="thin">
        <color indexed="64"/>
      </left>
      <right/>
      <top/>
      <bottom style="thick">
        <color indexed="64"/>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style="thin">
        <color indexed="64"/>
      </left>
      <right/>
      <top style="hair">
        <color indexed="64"/>
      </top>
      <bottom style="hair">
        <color indexed="64"/>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right style="hair">
        <color indexed="64"/>
      </right>
      <top/>
      <bottom style="hair">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rgb="FFFF0000"/>
      </top>
      <bottom/>
      <diagonal/>
    </border>
    <border>
      <left/>
      <right/>
      <top style="medium">
        <color rgb="FFFF0000"/>
      </top>
      <bottom/>
      <diagonal/>
    </border>
    <border>
      <left style="medium">
        <color rgb="FFFF0000"/>
      </left>
      <right/>
      <top style="thin">
        <color indexed="64"/>
      </top>
      <bottom style="thin">
        <color indexed="64"/>
      </bottom>
      <diagonal/>
    </border>
    <border>
      <left style="medium">
        <color indexed="64"/>
      </left>
      <right/>
      <top style="thick">
        <color indexed="64"/>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style="hair">
        <color indexed="64"/>
      </right>
      <top style="thick">
        <color indexed="64"/>
      </top>
      <bottom/>
      <diagonal/>
    </border>
    <border>
      <left style="hair">
        <color indexed="64"/>
      </left>
      <right/>
      <top style="thick">
        <color indexed="64"/>
      </top>
      <bottom/>
      <diagonal/>
    </border>
    <border>
      <left/>
      <right style="medium">
        <color indexed="64"/>
      </right>
      <top style="thick">
        <color indexed="64"/>
      </top>
      <bottom/>
      <diagonal/>
    </border>
    <border>
      <left style="hair">
        <color indexed="64"/>
      </left>
      <right/>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style="slantDashDot">
        <color indexed="64"/>
      </left>
      <right/>
      <top/>
      <bottom/>
      <diagonal/>
    </border>
    <border>
      <left/>
      <right style="slantDashDot">
        <color indexed="64"/>
      </right>
      <top/>
      <bottom/>
      <diagonal/>
    </border>
    <border>
      <left style="medium">
        <color indexed="64"/>
      </left>
      <right style="thin">
        <color indexed="64"/>
      </right>
      <top/>
      <bottom style="slantDashDot">
        <color indexed="64"/>
      </bottom>
      <diagonal/>
    </border>
    <border>
      <left style="medium">
        <color indexed="64"/>
      </left>
      <right/>
      <top/>
      <bottom style="hair">
        <color indexed="64"/>
      </bottom>
      <diagonal/>
    </border>
  </borders>
  <cellStyleXfs count="2">
    <xf numFmtId="0" fontId="0" fillId="0" borderId="0"/>
    <xf numFmtId="0" fontId="15" fillId="0" borderId="0">
      <alignment vertical="center"/>
    </xf>
  </cellStyleXfs>
  <cellXfs count="1788">
    <xf numFmtId="0" fontId="0" fillId="0" borderId="0" xfId="0"/>
    <xf numFmtId="0" fontId="3" fillId="0" borderId="0" xfId="0" applyFont="1" applyProtection="1">
      <protection locked="0"/>
    </xf>
    <xf numFmtId="0" fontId="6" fillId="0" borderId="0"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3" fillId="0" borderId="0" xfId="0" applyFont="1" applyBorder="1" applyAlignment="1" applyProtection="1">
      <alignment horizontal="center"/>
      <protection locked="0"/>
    </xf>
    <xf numFmtId="0" fontId="3" fillId="0" borderId="0" xfId="0" applyFont="1" applyAlignment="1" applyProtection="1">
      <alignment vertical="center"/>
      <protection locked="0"/>
    </xf>
    <xf numFmtId="0" fontId="3" fillId="0" borderId="0" xfId="0" applyFont="1" applyAlignment="1" applyProtection="1">
      <alignment vertical="center" wrapText="1"/>
      <protection locked="0"/>
    </xf>
    <xf numFmtId="49" fontId="8" fillId="0" borderId="7" xfId="0" applyNumberFormat="1" applyFont="1" applyFill="1" applyBorder="1" applyAlignment="1" applyProtection="1">
      <alignment vertical="top"/>
      <protection locked="0"/>
    </xf>
    <xf numFmtId="49" fontId="8" fillId="0" borderId="0" xfId="0" applyNumberFormat="1" applyFont="1" applyFill="1" applyBorder="1" applyAlignment="1" applyProtection="1">
      <alignment vertical="top"/>
      <protection locked="0"/>
    </xf>
    <xf numFmtId="49" fontId="3" fillId="0" borderId="0" xfId="0" applyNumberFormat="1" applyFont="1" applyFill="1" applyBorder="1" applyAlignment="1" applyProtection="1">
      <alignment horizontal="right"/>
      <protection locked="0"/>
    </xf>
    <xf numFmtId="49" fontId="3" fillId="0" borderId="0" xfId="0" applyNumberFormat="1" applyFont="1" applyProtection="1">
      <protection locked="0"/>
    </xf>
    <xf numFmtId="0" fontId="3" fillId="0" borderId="0" xfId="0" applyFont="1" applyBorder="1" applyProtection="1">
      <protection locked="0"/>
    </xf>
    <xf numFmtId="0" fontId="0" fillId="0" borderId="0" xfId="0" applyBorder="1" applyAlignment="1" applyProtection="1">
      <alignment horizontal="center"/>
      <protection locked="0"/>
    </xf>
    <xf numFmtId="0" fontId="0" fillId="0" borderId="0" xfId="0" applyBorder="1" applyProtection="1">
      <protection locked="0"/>
    </xf>
    <xf numFmtId="0" fontId="3" fillId="0" borderId="42" xfId="0" applyFont="1" applyBorder="1" applyProtection="1">
      <protection locked="0"/>
    </xf>
    <xf numFmtId="0" fontId="8" fillId="3" borderId="0" xfId="0" applyFont="1" applyFill="1" applyBorder="1" applyAlignment="1" applyProtection="1">
      <alignment vertical="top"/>
      <protection locked="0"/>
    </xf>
    <xf numFmtId="0" fontId="34" fillId="0" borderId="0" xfId="0" applyFont="1" applyFill="1" applyBorder="1" applyAlignment="1" applyProtection="1">
      <alignment vertical="center" textRotation="255"/>
      <protection locked="0"/>
    </xf>
    <xf numFmtId="0" fontId="34" fillId="0" borderId="0" xfId="0" applyFont="1" applyFill="1" applyBorder="1" applyAlignment="1" applyProtection="1">
      <alignment horizontal="center" vertical="center"/>
      <protection locked="0"/>
    </xf>
    <xf numFmtId="0" fontId="34" fillId="0" borderId="0" xfId="0" applyFont="1" applyFill="1" applyBorder="1" applyAlignment="1" applyProtection="1">
      <alignment vertical="center" shrinkToFit="1"/>
      <protection locked="0"/>
    </xf>
    <xf numFmtId="0" fontId="3" fillId="0" borderId="0" xfId="0" applyFont="1" applyAlignment="1" applyProtection="1">
      <protection locked="0"/>
    </xf>
    <xf numFmtId="0" fontId="31" fillId="3" borderId="20" xfId="0" applyFont="1" applyFill="1" applyBorder="1" applyAlignment="1" applyProtection="1">
      <alignment vertical="center"/>
      <protection locked="0"/>
    </xf>
    <xf numFmtId="0" fontId="31" fillId="3" borderId="0" xfId="0" applyFont="1" applyFill="1" applyBorder="1" applyAlignment="1" applyProtection="1">
      <alignment vertical="center"/>
      <protection locked="0"/>
    </xf>
    <xf numFmtId="0" fontId="3" fillId="0" borderId="0" xfId="0" applyFont="1" applyProtection="1"/>
    <xf numFmtId="0" fontId="26" fillId="3" borderId="20" xfId="0" applyFont="1" applyFill="1" applyBorder="1" applyAlignment="1" applyProtection="1">
      <alignment vertical="center"/>
      <protection locked="0"/>
    </xf>
    <xf numFmtId="0" fontId="17" fillId="0" borderId="0" xfId="0" applyFont="1" applyBorder="1" applyAlignment="1" applyProtection="1">
      <alignment vertical="center"/>
      <protection locked="0"/>
    </xf>
    <xf numFmtId="0" fontId="17" fillId="0" borderId="17" xfId="0" applyFont="1" applyBorder="1" applyAlignment="1" applyProtection="1">
      <alignment vertical="center"/>
      <protection locked="0"/>
    </xf>
    <xf numFmtId="0" fontId="11" fillId="0" borderId="0"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4" fillId="0" borderId="0" xfId="0" applyFont="1" applyFill="1" applyBorder="1" applyAlignment="1" applyProtection="1">
      <alignment vertical="center" shrinkToFit="1"/>
      <protection locked="0"/>
    </xf>
    <xf numFmtId="0" fontId="3" fillId="0" borderId="15" xfId="0" applyFont="1" applyBorder="1" applyAlignment="1" applyProtection="1">
      <alignment horizontal="center" vertical="center"/>
      <protection locked="0"/>
    </xf>
    <xf numFmtId="0" fontId="3" fillId="0" borderId="0" xfId="0" applyFont="1" applyBorder="1" applyProtection="1"/>
    <xf numFmtId="0" fontId="60" fillId="0" borderId="20" xfId="0" applyFont="1" applyFill="1" applyBorder="1" applyAlignment="1" applyProtection="1">
      <alignment vertical="center" wrapText="1" shrinkToFit="1"/>
      <protection locked="0"/>
    </xf>
    <xf numFmtId="0" fontId="34" fillId="0" borderId="0" xfId="0" applyFont="1" applyFill="1" applyBorder="1" applyAlignment="1" applyProtection="1">
      <alignment horizontal="center" vertical="center" textRotation="255"/>
      <protection locked="0"/>
    </xf>
    <xf numFmtId="0" fontId="29" fillId="0" borderId="0" xfId="0" applyFont="1" applyBorder="1" applyAlignment="1" applyProtection="1">
      <alignment horizontal="center" vertical="center" shrinkToFit="1"/>
      <protection locked="0"/>
    </xf>
    <xf numFmtId="0" fontId="27" fillId="0" borderId="24" xfId="0" applyFont="1" applyFill="1" applyBorder="1" applyAlignment="1" applyProtection="1">
      <alignment horizontal="center" vertical="center"/>
      <protection locked="0"/>
    </xf>
    <xf numFmtId="0" fontId="10" fillId="3" borderId="24" xfId="0" applyFont="1" applyFill="1" applyBorder="1" applyAlignment="1" applyProtection="1">
      <alignment vertical="top"/>
      <protection locked="0"/>
    </xf>
    <xf numFmtId="0" fontId="24" fillId="0" borderId="24" xfId="0" applyFont="1" applyFill="1" applyBorder="1" applyAlignment="1" applyProtection="1">
      <alignment horizontal="center" vertical="center" shrinkToFit="1"/>
      <protection locked="0"/>
    </xf>
    <xf numFmtId="0" fontId="8" fillId="0" borderId="24" xfId="0" applyFont="1" applyFill="1" applyBorder="1" applyAlignment="1" applyProtection="1">
      <alignment vertical="top" shrinkToFit="1"/>
      <protection locked="0"/>
    </xf>
    <xf numFmtId="0" fontId="8" fillId="0" borderId="24" xfId="0" applyFont="1" applyFill="1" applyBorder="1" applyAlignment="1" applyProtection="1">
      <alignment horizontal="center" shrinkToFit="1"/>
      <protection locked="0"/>
    </xf>
    <xf numFmtId="0" fontId="26" fillId="0" borderId="0" xfId="0" applyFont="1" applyFill="1" applyBorder="1" applyAlignment="1" applyProtection="1">
      <alignment horizontal="center" vertical="center" wrapText="1" shrinkToFit="1"/>
      <protection locked="0"/>
    </xf>
    <xf numFmtId="0" fontId="12" fillId="0" borderId="0" xfId="0" applyFont="1" applyFill="1" applyBorder="1" applyAlignment="1" applyProtection="1">
      <alignment horizontal="center" vertical="center" shrinkToFit="1"/>
      <protection locked="0"/>
    </xf>
    <xf numFmtId="0" fontId="58" fillId="0" borderId="0" xfId="0" applyFont="1" applyBorder="1" applyAlignment="1" applyProtection="1">
      <alignment horizontal="center" vertical="top" shrinkToFit="1"/>
      <protection locked="0"/>
    </xf>
    <xf numFmtId="0" fontId="26" fillId="0" borderId="0" xfId="0" applyFont="1" applyBorder="1" applyAlignment="1" applyProtection="1">
      <alignment horizontal="center" vertical="top"/>
      <protection locked="0"/>
    </xf>
    <xf numFmtId="0" fontId="61" fillId="3" borderId="0" xfId="0" applyFont="1" applyFill="1" applyBorder="1" applyAlignment="1" applyProtection="1">
      <alignment horizontal="center" vertical="center"/>
      <protection locked="0"/>
    </xf>
    <xf numFmtId="0" fontId="61" fillId="3" borderId="0" xfId="0" applyFont="1" applyFill="1" applyBorder="1" applyAlignment="1" applyProtection="1">
      <alignment horizontal="center" vertical="center" shrinkToFit="1"/>
      <protection locked="0"/>
    </xf>
    <xf numFmtId="0" fontId="26" fillId="0" borderId="0" xfId="0" applyFont="1" applyBorder="1" applyAlignment="1" applyProtection="1">
      <alignment horizontal="center"/>
      <protection locked="0"/>
    </xf>
    <xf numFmtId="0" fontId="3" fillId="2" borderId="3" xfId="0" applyFont="1" applyFill="1" applyBorder="1" applyAlignment="1" applyProtection="1">
      <alignment vertical="center"/>
      <protection locked="0"/>
    </xf>
    <xf numFmtId="0" fontId="26" fillId="3" borderId="0" xfId="0" applyFont="1" applyFill="1" applyBorder="1" applyAlignment="1" applyProtection="1">
      <alignment horizontal="center" vertical="center" wrapText="1"/>
      <protection locked="0"/>
    </xf>
    <xf numFmtId="0" fontId="26" fillId="2" borderId="0" xfId="0" applyFont="1" applyFill="1" applyBorder="1" applyAlignment="1" applyProtection="1">
      <alignment horizontal="center" vertical="center" wrapText="1"/>
      <protection locked="0"/>
    </xf>
    <xf numFmtId="0" fontId="27" fillId="0" borderId="20" xfId="0" applyFont="1" applyFill="1" applyBorder="1" applyAlignment="1" applyProtection="1">
      <alignment vertical="center"/>
      <protection locked="0"/>
    </xf>
    <xf numFmtId="0" fontId="27" fillId="0" borderId="6" xfId="0" applyFont="1" applyFill="1" applyBorder="1" applyAlignment="1" applyProtection="1">
      <alignment vertical="center"/>
      <protection locked="0"/>
    </xf>
    <xf numFmtId="0" fontId="31" fillId="0" borderId="20" xfId="0" applyFont="1" applyFill="1" applyBorder="1" applyAlignment="1" applyProtection="1">
      <alignment vertical="center"/>
      <protection locked="0"/>
    </xf>
    <xf numFmtId="0" fontId="31" fillId="0" borderId="0" xfId="0" applyFont="1" applyFill="1" applyBorder="1" applyAlignment="1" applyProtection="1">
      <alignment vertical="center"/>
      <protection locked="0"/>
    </xf>
    <xf numFmtId="0" fontId="31" fillId="0" borderId="6" xfId="0" applyFont="1" applyFill="1" applyBorder="1" applyAlignment="1" applyProtection="1">
      <alignment vertical="center"/>
      <protection locked="0"/>
    </xf>
    <xf numFmtId="0" fontId="8" fillId="0" borderId="2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8" fillId="0" borderId="6" xfId="0" applyFont="1" applyFill="1" applyBorder="1" applyAlignment="1" applyProtection="1">
      <alignment vertical="top"/>
      <protection locked="0"/>
    </xf>
    <xf numFmtId="0" fontId="26" fillId="0" borderId="20" xfId="0" applyFont="1" applyFill="1" applyBorder="1" applyAlignment="1" applyProtection="1">
      <alignment vertical="center" wrapText="1"/>
      <protection locked="0"/>
    </xf>
    <xf numFmtId="0" fontId="26" fillId="0" borderId="0" xfId="0" applyFont="1" applyFill="1" applyBorder="1" applyAlignment="1" applyProtection="1">
      <alignment vertical="center" wrapText="1"/>
      <protection locked="0"/>
    </xf>
    <xf numFmtId="0" fontId="26" fillId="0" borderId="6" xfId="0" applyFont="1" applyFill="1" applyBorder="1" applyAlignment="1" applyProtection="1">
      <alignment vertical="center" wrapText="1"/>
      <protection locked="0"/>
    </xf>
    <xf numFmtId="0" fontId="3" fillId="0" borderId="0" xfId="0" applyFont="1" applyBorder="1" applyAlignment="1" applyProtection="1">
      <alignment horizontal="center" vertical="center"/>
      <protection locked="0"/>
    </xf>
    <xf numFmtId="0" fontId="31" fillId="0" borderId="4" xfId="0" applyFont="1" applyFill="1" applyBorder="1" applyAlignment="1" applyProtection="1">
      <alignment vertical="center"/>
      <protection locked="0"/>
    </xf>
    <xf numFmtId="0" fontId="31" fillId="0" borderId="25" xfId="0" applyFont="1" applyFill="1" applyBorder="1" applyAlignment="1" applyProtection="1">
      <alignment vertical="center"/>
      <protection locked="0"/>
    </xf>
    <xf numFmtId="0" fontId="27" fillId="0" borderId="0" xfId="0" applyFont="1" applyFill="1" applyBorder="1" applyAlignment="1" applyProtection="1">
      <alignment vertical="center" shrinkToFit="1"/>
      <protection locked="0"/>
    </xf>
    <xf numFmtId="0" fontId="26" fillId="2" borderId="86" xfId="0" applyFont="1" applyFill="1" applyBorder="1" applyAlignment="1" applyProtection="1">
      <alignment horizontal="center" vertical="center" wrapText="1"/>
      <protection locked="0"/>
    </xf>
    <xf numFmtId="0" fontId="31" fillId="3" borderId="3" xfId="0" applyFont="1" applyFill="1" applyBorder="1" applyAlignment="1" applyProtection="1">
      <alignment horizontal="left" vertical="center"/>
      <protection locked="0"/>
    </xf>
    <xf numFmtId="0" fontId="31" fillId="0" borderId="57" xfId="0" applyFont="1" applyFill="1" applyBorder="1" applyAlignment="1" applyProtection="1">
      <alignment vertical="center"/>
      <protection locked="0"/>
    </xf>
    <xf numFmtId="0" fontId="31" fillId="0" borderId="55" xfId="0" applyFont="1" applyFill="1" applyBorder="1" applyAlignment="1" applyProtection="1">
      <alignment vertical="center"/>
      <protection locked="0"/>
    </xf>
    <xf numFmtId="0" fontId="31" fillId="0" borderId="13" xfId="0" applyFont="1" applyFill="1" applyBorder="1" applyAlignment="1" applyProtection="1">
      <alignment vertical="center" shrinkToFit="1"/>
      <protection locked="0"/>
    </xf>
    <xf numFmtId="0" fontId="31" fillId="0" borderId="7" xfId="0" applyFont="1" applyFill="1" applyBorder="1" applyAlignment="1" applyProtection="1">
      <alignment vertical="center" shrinkToFit="1"/>
      <protection locked="0"/>
    </xf>
    <xf numFmtId="0" fontId="3" fillId="0" borderId="1" xfId="0" applyFont="1" applyBorder="1" applyAlignment="1" applyProtection="1">
      <protection locked="0"/>
    </xf>
    <xf numFmtId="0" fontId="23" fillId="0" borderId="0" xfId="0" applyFont="1" applyProtection="1">
      <protection locked="0"/>
    </xf>
    <xf numFmtId="0" fontId="52" fillId="0" borderId="0" xfId="0" applyFont="1" applyBorder="1" applyAlignment="1" applyProtection="1">
      <alignment horizontal="left" vertical="center"/>
      <protection locked="0"/>
    </xf>
    <xf numFmtId="0" fontId="52" fillId="0" borderId="0" xfId="0" applyFont="1" applyBorder="1" applyAlignment="1" applyProtection="1">
      <alignment vertical="center"/>
      <protection locked="0"/>
    </xf>
    <xf numFmtId="0" fontId="72" fillId="0" borderId="0" xfId="0" applyFont="1" applyBorder="1" applyAlignment="1" applyProtection="1">
      <alignment horizontal="center" vertical="center"/>
      <protection locked="0"/>
    </xf>
    <xf numFmtId="0" fontId="52" fillId="0" borderId="17" xfId="0" applyFont="1" applyBorder="1" applyAlignment="1" applyProtection="1">
      <alignment vertical="center"/>
      <protection locked="0"/>
    </xf>
    <xf numFmtId="0" fontId="39" fillId="0" borderId="0" xfId="0" applyFont="1" applyAlignment="1" applyProtection="1">
      <alignment horizontal="center" vertical="center"/>
      <protection locked="0"/>
    </xf>
    <xf numFmtId="0" fontId="35" fillId="0" borderId="0" xfId="0" applyFont="1" applyBorder="1" applyAlignment="1" applyProtection="1">
      <alignment horizontal="center"/>
      <protection locked="0"/>
    </xf>
    <xf numFmtId="0" fontId="35" fillId="0" borderId="0" xfId="0" applyFont="1" applyAlignment="1" applyProtection="1">
      <alignment vertical="center"/>
      <protection locked="0"/>
    </xf>
    <xf numFmtId="0" fontId="45" fillId="0" borderId="0" xfId="0" applyFont="1" applyBorder="1" applyAlignment="1" applyProtection="1">
      <alignment horizontal="center" vertical="center"/>
      <protection locked="0"/>
    </xf>
    <xf numFmtId="0" fontId="35" fillId="0" borderId="15" xfId="0" applyFont="1" applyBorder="1" applyAlignment="1" applyProtection="1">
      <alignment horizontal="center" vertical="center"/>
      <protection locked="0"/>
    </xf>
    <xf numFmtId="49" fontId="36" fillId="0" borderId="7" xfId="0" applyNumberFormat="1" applyFont="1" applyFill="1" applyBorder="1" applyAlignment="1" applyProtection="1">
      <alignment vertical="top"/>
      <protection locked="0"/>
    </xf>
    <xf numFmtId="49" fontId="36" fillId="0" borderId="0" xfId="0" applyNumberFormat="1" applyFont="1" applyFill="1" applyBorder="1" applyAlignment="1" applyProtection="1">
      <alignment vertical="top"/>
      <protection locked="0"/>
    </xf>
    <xf numFmtId="49" fontId="35" fillId="0" borderId="0" xfId="0" applyNumberFormat="1" applyFont="1" applyFill="1" applyBorder="1" applyAlignment="1" applyProtection="1">
      <alignment horizontal="right"/>
      <protection locked="0"/>
    </xf>
    <xf numFmtId="49" fontId="35" fillId="0" borderId="0" xfId="0" applyNumberFormat="1" applyFont="1" applyProtection="1">
      <protection locked="0"/>
    </xf>
    <xf numFmtId="0" fontId="35" fillId="0" borderId="0" xfId="0" applyFont="1" applyBorder="1" applyProtection="1">
      <protection locked="0"/>
    </xf>
    <xf numFmtId="0" fontId="38" fillId="0" borderId="0" xfId="0" applyFont="1" applyBorder="1" applyAlignment="1" applyProtection="1">
      <alignment horizontal="center"/>
      <protection locked="0"/>
    </xf>
    <xf numFmtId="0" fontId="38" fillId="0" borderId="0" xfId="0" applyFont="1" applyBorder="1" applyProtection="1">
      <protection locked="0"/>
    </xf>
    <xf numFmtId="0" fontId="41" fillId="0" borderId="24" xfId="0" applyFont="1" applyFill="1" applyBorder="1" applyAlignment="1" applyProtection="1">
      <alignment horizontal="center" vertical="center"/>
      <protection locked="0"/>
    </xf>
    <xf numFmtId="0" fontId="49" fillId="3" borderId="24" xfId="0" applyFont="1" applyFill="1" applyBorder="1" applyAlignment="1" applyProtection="1">
      <alignment vertical="top"/>
      <protection locked="0"/>
    </xf>
    <xf numFmtId="0" fontId="43" fillId="0" borderId="24" xfId="0" applyFont="1" applyFill="1" applyBorder="1" applyAlignment="1" applyProtection="1">
      <alignment horizontal="center" vertical="center" shrinkToFit="1"/>
      <protection locked="0"/>
    </xf>
    <xf numFmtId="0" fontId="36" fillId="0" borderId="24" xfId="0" applyFont="1" applyFill="1" applyBorder="1" applyAlignment="1" applyProtection="1">
      <alignment vertical="top" shrinkToFit="1"/>
      <protection locked="0"/>
    </xf>
    <xf numFmtId="0" fontId="36" fillId="0" borderId="24" xfId="0" applyFont="1" applyFill="1" applyBorder="1" applyAlignment="1" applyProtection="1">
      <alignment horizontal="center" shrinkToFit="1"/>
      <protection locked="0"/>
    </xf>
    <xf numFmtId="0" fontId="50" fillId="0" borderId="13" xfId="0" applyFont="1" applyFill="1" applyBorder="1" applyAlignment="1" applyProtection="1">
      <alignment vertical="center" shrinkToFit="1"/>
      <protection locked="0"/>
    </xf>
    <xf numFmtId="0" fontId="50" fillId="0" borderId="4" xfId="0" applyFont="1" applyFill="1" applyBorder="1" applyAlignment="1" applyProtection="1">
      <alignment vertical="center"/>
      <protection locked="0"/>
    </xf>
    <xf numFmtId="0" fontId="50" fillId="0" borderId="57" xfId="0" applyFont="1" applyFill="1" applyBorder="1" applyAlignment="1" applyProtection="1">
      <alignment vertical="center"/>
      <protection locked="0"/>
    </xf>
    <xf numFmtId="0" fontId="50" fillId="0" borderId="25" xfId="0" applyFont="1" applyFill="1" applyBorder="1" applyAlignment="1" applyProtection="1">
      <alignment vertical="center"/>
      <protection locked="0"/>
    </xf>
    <xf numFmtId="0" fontId="35" fillId="2" borderId="86" xfId="0" applyFont="1" applyFill="1" applyBorder="1" applyAlignment="1" applyProtection="1">
      <alignment horizontal="center" vertical="center" wrapText="1"/>
      <protection locked="0"/>
    </xf>
    <xf numFmtId="0" fontId="50" fillId="0" borderId="7" xfId="0" applyFont="1" applyFill="1" applyBorder="1" applyAlignment="1" applyProtection="1">
      <alignment vertical="center" shrinkToFit="1"/>
      <protection locked="0"/>
    </xf>
    <xf numFmtId="0" fontId="50" fillId="0" borderId="0" xfId="0" applyFont="1" applyFill="1" applyBorder="1" applyAlignment="1" applyProtection="1">
      <alignment vertical="center"/>
      <protection locked="0"/>
    </xf>
    <xf numFmtId="0" fontId="50" fillId="0" borderId="55" xfId="0" applyFont="1" applyFill="1" applyBorder="1" applyAlignment="1" applyProtection="1">
      <alignment vertical="center"/>
      <protection locked="0"/>
    </xf>
    <xf numFmtId="0" fontId="50" fillId="0" borderId="6" xfId="0" applyFont="1" applyFill="1" applyBorder="1" applyAlignment="1" applyProtection="1">
      <alignment vertical="center"/>
      <protection locked="0"/>
    </xf>
    <xf numFmtId="0" fontId="50" fillId="3" borderId="3" xfId="0" applyFont="1" applyFill="1" applyBorder="1" applyAlignment="1" applyProtection="1">
      <alignment horizontal="left" vertical="center"/>
      <protection locked="0"/>
    </xf>
    <xf numFmtId="0" fontId="35" fillId="0" borderId="0" xfId="0" applyFont="1" applyFill="1" applyBorder="1" applyAlignment="1" applyProtection="1">
      <alignment horizontal="center" vertical="center" wrapText="1" shrinkToFit="1"/>
      <protection locked="0"/>
    </xf>
    <xf numFmtId="0" fontId="35" fillId="0" borderId="6" xfId="0" applyFont="1" applyFill="1" applyBorder="1" applyAlignment="1" applyProtection="1">
      <alignment vertical="center"/>
      <protection locked="0"/>
    </xf>
    <xf numFmtId="0" fontId="41" fillId="0" borderId="0" xfId="0" applyFont="1" applyFill="1" applyBorder="1" applyAlignment="1" applyProtection="1">
      <alignment vertical="center" shrinkToFit="1"/>
      <protection locked="0"/>
    </xf>
    <xf numFmtId="0" fontId="51" fillId="0" borderId="0" xfId="0" applyFont="1" applyFill="1" applyBorder="1" applyAlignment="1" applyProtection="1">
      <alignment horizontal="center" vertical="center" shrinkToFit="1"/>
      <protection locked="0"/>
    </xf>
    <xf numFmtId="0" fontId="35" fillId="0" borderId="20" xfId="0" applyFont="1" applyFill="1" applyBorder="1" applyAlignment="1" applyProtection="1">
      <alignment vertical="center"/>
      <protection locked="0"/>
    </xf>
    <xf numFmtId="0" fontId="40" fillId="0" borderId="0" xfId="0" applyFont="1" applyBorder="1" applyAlignment="1" applyProtection="1">
      <alignment horizontal="center" vertical="top" shrinkToFit="1"/>
      <protection locked="0"/>
    </xf>
    <xf numFmtId="0" fontId="35" fillId="0" borderId="0" xfId="0" applyFont="1" applyBorder="1" applyProtection="1"/>
    <xf numFmtId="0" fontId="35" fillId="0" borderId="0" xfId="0" applyFont="1" applyBorder="1" applyAlignment="1" applyProtection="1">
      <alignment horizontal="center" vertical="top"/>
      <protection locked="0"/>
    </xf>
    <xf numFmtId="0" fontId="41" fillId="0" borderId="20" xfId="0" applyFont="1" applyFill="1" applyBorder="1" applyAlignment="1" applyProtection="1">
      <alignment vertical="center"/>
      <protection locked="0"/>
    </xf>
    <xf numFmtId="0" fontId="36" fillId="3" borderId="0" xfId="0" applyFont="1" applyFill="1" applyBorder="1" applyAlignment="1" applyProtection="1">
      <alignment vertical="top"/>
      <protection locked="0"/>
    </xf>
    <xf numFmtId="0" fontId="50" fillId="0" borderId="20" xfId="0" applyFont="1" applyFill="1" applyBorder="1" applyAlignment="1" applyProtection="1">
      <alignment vertical="center"/>
      <protection locked="0"/>
    </xf>
    <xf numFmtId="0" fontId="36" fillId="0" borderId="20" xfId="0" applyFont="1" applyFill="1" applyBorder="1" applyAlignment="1" applyProtection="1">
      <alignment vertical="top"/>
      <protection locked="0"/>
    </xf>
    <xf numFmtId="0" fontId="36" fillId="0" borderId="0" xfId="0" applyFont="1" applyFill="1" applyBorder="1" applyAlignment="1" applyProtection="1">
      <alignment vertical="top"/>
      <protection locked="0"/>
    </xf>
    <xf numFmtId="0" fontId="36" fillId="0" borderId="6" xfId="0" applyFont="1" applyFill="1" applyBorder="1" applyAlignment="1" applyProtection="1">
      <alignment vertical="top"/>
      <protection locked="0"/>
    </xf>
    <xf numFmtId="0" fontId="41" fillId="0" borderId="6" xfId="0" applyFont="1" applyFill="1" applyBorder="1" applyAlignment="1" applyProtection="1">
      <alignment vertical="center"/>
      <protection locked="0"/>
    </xf>
    <xf numFmtId="0" fontId="77" fillId="0" borderId="20" xfId="0" applyFont="1" applyFill="1" applyBorder="1" applyAlignment="1" applyProtection="1">
      <alignment vertical="center" wrapText="1" shrinkToFit="1"/>
      <protection locked="0"/>
    </xf>
    <xf numFmtId="0" fontId="75" fillId="3" borderId="0" xfId="0" applyFont="1" applyFill="1" applyBorder="1" applyAlignment="1" applyProtection="1">
      <alignment horizontal="center" vertical="center" shrinkToFit="1"/>
      <protection locked="0"/>
    </xf>
    <xf numFmtId="0" fontId="35" fillId="0" borderId="20" xfId="0" applyFont="1" applyFill="1" applyBorder="1" applyAlignment="1" applyProtection="1">
      <alignment vertical="center" wrapText="1"/>
      <protection locked="0"/>
    </xf>
    <xf numFmtId="0" fontId="35" fillId="0" borderId="0" xfId="0" applyFont="1" applyFill="1" applyBorder="1" applyAlignment="1" applyProtection="1">
      <alignment vertical="center" wrapText="1"/>
      <protection locked="0"/>
    </xf>
    <xf numFmtId="0" fontId="35" fillId="0" borderId="6" xfId="0" applyFont="1" applyFill="1" applyBorder="1" applyAlignment="1" applyProtection="1">
      <alignment vertical="center" wrapText="1"/>
      <protection locked="0"/>
    </xf>
    <xf numFmtId="0" fontId="50" fillId="3" borderId="20" xfId="0" applyFont="1" applyFill="1" applyBorder="1" applyAlignment="1" applyProtection="1">
      <alignment vertical="center"/>
      <protection locked="0"/>
    </xf>
    <xf numFmtId="0" fontId="38" fillId="0" borderId="0" xfId="0" applyFont="1" applyFill="1" applyBorder="1" applyAlignment="1" applyProtection="1">
      <alignment horizontal="center" vertical="center" textRotation="255"/>
      <protection locked="0"/>
    </xf>
    <xf numFmtId="0" fontId="38" fillId="0" borderId="0" xfId="0" applyFont="1" applyFill="1" applyBorder="1" applyAlignment="1" applyProtection="1">
      <alignment vertical="center" textRotation="255"/>
      <protection locked="0"/>
    </xf>
    <xf numFmtId="0" fontId="36" fillId="0" borderId="0" xfId="0" applyFont="1" applyBorder="1" applyAlignment="1" applyProtection="1">
      <alignment horizontal="center" vertical="center" shrinkToFit="1"/>
      <protection locked="0"/>
    </xf>
    <xf numFmtId="0" fontId="38" fillId="0" borderId="0" xfId="0" applyFont="1" applyFill="1" applyBorder="1" applyAlignment="1" applyProtection="1">
      <alignment horizontal="center" vertical="center"/>
      <protection locked="0"/>
    </xf>
    <xf numFmtId="0" fontId="35" fillId="3" borderId="20" xfId="0" applyFont="1" applyFill="1" applyBorder="1" applyAlignment="1" applyProtection="1">
      <alignment vertical="center"/>
      <protection locked="0"/>
    </xf>
    <xf numFmtId="0" fontId="35" fillId="2" borderId="3" xfId="0" applyFont="1" applyFill="1" applyBorder="1" applyAlignment="1" applyProtection="1">
      <alignment vertical="center"/>
      <protection locked="0"/>
    </xf>
    <xf numFmtId="0" fontId="35" fillId="0" borderId="0" xfId="0" applyFont="1" applyAlignment="1" applyProtection="1">
      <protection locked="0"/>
    </xf>
    <xf numFmtId="0" fontId="35" fillId="0" borderId="0" xfId="0" applyFont="1" applyProtection="1">
      <protection locked="0"/>
    </xf>
    <xf numFmtId="0" fontId="27" fillId="0" borderId="0" xfId="0" applyFont="1" applyProtection="1">
      <protection locked="0"/>
    </xf>
    <xf numFmtId="0" fontId="8" fillId="0" borderId="0" xfId="0" applyFont="1" applyProtection="1">
      <protection locked="0"/>
    </xf>
    <xf numFmtId="0" fontId="29" fillId="0" borderId="1" xfId="0" applyFont="1" applyBorder="1" applyAlignment="1" applyProtection="1">
      <protection locked="0"/>
    </xf>
    <xf numFmtId="0" fontId="20" fillId="0" borderId="20" xfId="0" applyFont="1" applyFill="1" applyBorder="1" applyAlignment="1" applyProtection="1">
      <alignment vertical="top" wrapText="1"/>
    </xf>
    <xf numFmtId="0" fontId="20" fillId="0" borderId="0" xfId="0" applyFont="1" applyFill="1" applyBorder="1" applyAlignment="1" applyProtection="1">
      <alignment vertical="top" wrapText="1"/>
    </xf>
    <xf numFmtId="0" fontId="20" fillId="0" borderId="6" xfId="0" applyFont="1" applyFill="1" applyBorder="1" applyAlignment="1" applyProtection="1">
      <alignment vertical="top" wrapText="1"/>
    </xf>
    <xf numFmtId="0" fontId="58" fillId="0" borderId="89" xfId="0" applyFont="1" applyFill="1" applyBorder="1" applyAlignment="1" applyProtection="1">
      <alignment vertical="center"/>
      <protection locked="0"/>
    </xf>
    <xf numFmtId="0" fontId="58" fillId="0" borderId="24" xfId="0" applyFont="1" applyFill="1" applyBorder="1" applyAlignment="1" applyProtection="1">
      <alignment vertical="center"/>
      <protection locked="0"/>
    </xf>
    <xf numFmtId="0" fontId="58" fillId="0" borderId="30" xfId="0" applyFont="1" applyFill="1" applyBorder="1" applyAlignment="1" applyProtection="1">
      <alignment vertical="center"/>
      <protection locked="0"/>
    </xf>
    <xf numFmtId="0" fontId="58" fillId="0" borderId="4" xfId="0" applyFont="1" applyFill="1" applyBorder="1" applyAlignment="1" applyProtection="1">
      <alignment vertical="center"/>
      <protection locked="0"/>
    </xf>
    <xf numFmtId="0" fontId="20" fillId="3" borderId="88" xfId="0" applyFont="1" applyFill="1" applyBorder="1" applyAlignment="1" applyProtection="1">
      <alignment horizontal="center" vertical="top" wrapText="1"/>
      <protection locked="0"/>
    </xf>
    <xf numFmtId="0" fontId="58" fillId="0" borderId="20" xfId="0" applyFont="1" applyFill="1" applyBorder="1" applyAlignment="1" applyProtection="1">
      <alignment vertical="center"/>
      <protection locked="0"/>
    </xf>
    <xf numFmtId="0" fontId="58" fillId="0" borderId="0" xfId="0" applyFont="1" applyFill="1" applyBorder="1" applyAlignment="1" applyProtection="1">
      <alignment vertical="center"/>
      <protection locked="0"/>
    </xf>
    <xf numFmtId="0" fontId="58" fillId="0" borderId="6" xfId="0" applyFont="1" applyFill="1" applyBorder="1" applyAlignment="1" applyProtection="1">
      <alignment vertical="center"/>
      <protection locked="0"/>
    </xf>
    <xf numFmtId="0" fontId="20" fillId="3" borderId="0" xfId="0" applyFont="1" applyFill="1" applyBorder="1" applyAlignment="1" applyProtection="1">
      <alignment horizontal="center" vertical="top" wrapText="1"/>
      <protection locked="0"/>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shrinkToFit="1"/>
      <protection locked="0"/>
    </xf>
    <xf numFmtId="0" fontId="58" fillId="0" borderId="0" xfId="0" applyFont="1" applyFill="1" applyBorder="1" applyAlignment="1" applyProtection="1">
      <alignment vertical="center" shrinkToFit="1"/>
      <protection locked="0"/>
    </xf>
    <xf numFmtId="0" fontId="20" fillId="3" borderId="0" xfId="0" applyFont="1" applyFill="1" applyBorder="1" applyAlignment="1" applyProtection="1">
      <alignment horizontal="left" vertical="top" wrapText="1"/>
      <protection locked="0"/>
    </xf>
    <xf numFmtId="0" fontId="58" fillId="3" borderId="20" xfId="0" applyFont="1" applyFill="1" applyBorder="1" applyAlignment="1" applyProtection="1">
      <alignment vertical="center"/>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7" fillId="0" borderId="0" xfId="0" applyFont="1" applyBorder="1" applyAlignment="1" applyProtection="1">
      <alignment horizontal="left" vertical="center"/>
      <protection locked="0"/>
    </xf>
    <xf numFmtId="0" fontId="17" fillId="0" borderId="17" xfId="0" applyFont="1" applyBorder="1" applyAlignment="1" applyProtection="1">
      <alignment horizontal="left" vertical="center"/>
      <protection locked="0"/>
    </xf>
    <xf numFmtId="0" fontId="34" fillId="0" borderId="0" xfId="0" applyFont="1" applyFill="1" applyBorder="1" applyAlignment="1" applyProtection="1">
      <alignment vertical="center"/>
      <protection locked="0"/>
    </xf>
    <xf numFmtId="0" fontId="9" fillId="0" borderId="0" xfId="0" applyFont="1" applyFill="1" applyBorder="1" applyAlignment="1" applyProtection="1">
      <alignment horizontal="center" vertical="center" shrinkToFit="1"/>
      <protection locked="0"/>
    </xf>
    <xf numFmtId="0" fontId="26" fillId="0" borderId="0" xfId="0" applyFont="1" applyFill="1" applyBorder="1" applyAlignment="1" applyProtection="1">
      <alignment horizontal="center" vertical="center" shrinkToFit="1"/>
      <protection locked="0"/>
    </xf>
    <xf numFmtId="0" fontId="81" fillId="0" borderId="0" xfId="0" applyFont="1" applyBorder="1" applyAlignment="1" applyProtection="1">
      <alignment vertical="center"/>
      <protection locked="0"/>
    </xf>
    <xf numFmtId="0" fontId="81" fillId="0" borderId="0" xfId="0" applyFont="1" applyBorder="1" applyAlignment="1" applyProtection="1">
      <alignment vertical="center" wrapText="1"/>
      <protection locked="0"/>
    </xf>
    <xf numFmtId="0" fontId="81" fillId="0" borderId="0" xfId="0" applyFont="1" applyBorder="1" applyAlignment="1" applyProtection="1">
      <alignment vertical="center" wrapText="1" shrinkToFit="1"/>
      <protection locked="0"/>
    </xf>
    <xf numFmtId="0" fontId="79" fillId="0" borderId="0" xfId="0" applyFont="1" applyBorder="1" applyAlignment="1" applyProtection="1">
      <alignment vertical="center" wrapText="1"/>
      <protection locked="0"/>
    </xf>
    <xf numFmtId="0" fontId="3" fillId="0" borderId="0" xfId="0" applyFont="1" applyAlignment="1" applyProtection="1">
      <alignment vertical="center"/>
    </xf>
    <xf numFmtId="0" fontId="32" fillId="2" borderId="13" xfId="0" applyFont="1" applyFill="1" applyBorder="1" applyProtection="1"/>
    <xf numFmtId="0" fontId="30" fillId="2" borderId="4" xfId="0" applyFont="1" applyFill="1" applyBorder="1" applyProtection="1"/>
    <xf numFmtId="0" fontId="30" fillId="2" borderId="14" xfId="0" applyFont="1" applyFill="1" applyBorder="1" applyProtection="1"/>
    <xf numFmtId="0" fontId="8" fillId="2" borderId="4" xfId="0" applyFont="1" applyFill="1" applyBorder="1" applyProtection="1"/>
    <xf numFmtId="0" fontId="33" fillId="2" borderId="7" xfId="0" applyFont="1" applyFill="1" applyBorder="1" applyProtection="1"/>
    <xf numFmtId="0" fontId="30" fillId="2" borderId="0" xfId="0" applyFont="1" applyFill="1" applyBorder="1" applyProtection="1"/>
    <xf numFmtId="0" fontId="30" fillId="2" borderId="15" xfId="0" applyFont="1" applyFill="1" applyBorder="1" applyProtection="1"/>
    <xf numFmtId="0" fontId="8" fillId="2" borderId="0" xfId="0" applyFont="1" applyFill="1" applyBorder="1" applyProtection="1"/>
    <xf numFmtId="0" fontId="30" fillId="2" borderId="7" xfId="0" applyFont="1" applyFill="1" applyBorder="1" applyProtection="1"/>
    <xf numFmtId="0" fontId="8" fillId="2" borderId="0" xfId="0" applyFont="1" applyFill="1" applyBorder="1" applyAlignment="1" applyProtection="1">
      <alignment horizontal="center" vertical="center"/>
    </xf>
    <xf numFmtId="0" fontId="30" fillId="2" borderId="16" xfId="0" applyFont="1" applyFill="1" applyBorder="1" applyProtection="1"/>
    <xf numFmtId="0" fontId="30" fillId="2" borderId="17" xfId="0" applyFont="1" applyFill="1" applyBorder="1" applyProtection="1"/>
    <xf numFmtId="0" fontId="30" fillId="2" borderId="18" xfId="0" applyFont="1" applyFill="1" applyBorder="1" applyProtection="1"/>
    <xf numFmtId="0" fontId="8" fillId="2" borderId="17" xfId="0" applyFont="1" applyFill="1" applyBorder="1" applyProtection="1"/>
    <xf numFmtId="0" fontId="8" fillId="2" borderId="17" xfId="0" applyFont="1" applyFill="1" applyBorder="1" applyAlignment="1" applyProtection="1">
      <alignment horizontal="center" vertical="center"/>
    </xf>
    <xf numFmtId="0" fontId="40" fillId="0" borderId="89" xfId="0" applyFont="1" applyFill="1" applyBorder="1" applyAlignment="1" applyProtection="1">
      <alignment vertical="center"/>
      <protection locked="0"/>
    </xf>
    <xf numFmtId="0" fontId="40" fillId="0" borderId="24" xfId="0" applyFont="1" applyFill="1" applyBorder="1" applyAlignment="1" applyProtection="1">
      <alignment vertical="center"/>
      <protection locked="0"/>
    </xf>
    <xf numFmtId="0" fontId="40" fillId="0" borderId="30" xfId="0" applyFont="1" applyFill="1" applyBorder="1" applyAlignment="1" applyProtection="1">
      <alignment vertical="center"/>
      <protection locked="0"/>
    </xf>
    <xf numFmtId="0" fontId="40" fillId="0" borderId="4" xfId="0" applyFont="1" applyFill="1" applyBorder="1" applyAlignment="1" applyProtection="1">
      <alignment vertical="center"/>
      <protection locked="0"/>
    </xf>
    <xf numFmtId="0" fontId="37" fillId="3" borderId="88" xfId="0" applyFont="1" applyFill="1" applyBorder="1" applyAlignment="1" applyProtection="1">
      <alignment horizontal="center" vertical="top" wrapText="1"/>
      <protection locked="0"/>
    </xf>
    <xf numFmtId="0" fontId="40" fillId="0" borderId="20" xfId="0" applyFont="1" applyFill="1" applyBorder="1" applyAlignment="1" applyProtection="1">
      <alignment vertical="center"/>
      <protection locked="0"/>
    </xf>
    <xf numFmtId="0" fontId="40" fillId="0" borderId="0" xfId="0" applyFont="1" applyFill="1" applyBorder="1" applyAlignment="1" applyProtection="1">
      <alignment vertical="center"/>
      <protection locked="0"/>
    </xf>
    <xf numFmtId="0" fontId="40" fillId="0" borderId="6" xfId="0" applyFont="1" applyFill="1" applyBorder="1" applyAlignment="1" applyProtection="1">
      <alignment vertical="center"/>
      <protection locked="0"/>
    </xf>
    <xf numFmtId="0" fontId="37" fillId="3" borderId="0" xfId="0" applyFont="1" applyFill="1" applyBorder="1" applyAlignment="1" applyProtection="1">
      <alignment horizontal="center" vertical="top" wrapText="1"/>
      <protection locked="0"/>
    </xf>
    <xf numFmtId="0" fontId="35" fillId="0" borderId="0" xfId="0" applyFont="1" applyFill="1" applyBorder="1" applyAlignment="1" applyProtection="1">
      <alignment vertical="center"/>
      <protection locked="0"/>
    </xf>
    <xf numFmtId="0" fontId="35" fillId="0" borderId="0" xfId="0" applyFont="1" applyFill="1" applyBorder="1" applyAlignment="1" applyProtection="1">
      <alignment vertical="center" shrinkToFit="1"/>
      <protection locked="0"/>
    </xf>
    <xf numFmtId="0" fontId="40" fillId="0" borderId="0" xfId="0" applyFont="1" applyFill="1" applyBorder="1" applyAlignment="1" applyProtection="1">
      <alignment vertical="center" shrinkToFit="1"/>
      <protection locked="0"/>
    </xf>
    <xf numFmtId="0" fontId="37" fillId="3" borderId="0" xfId="0" applyFont="1" applyFill="1" applyBorder="1" applyAlignment="1" applyProtection="1">
      <alignment horizontal="left" vertical="top" wrapText="1"/>
      <protection locked="0"/>
    </xf>
    <xf numFmtId="0" fontId="40" fillId="3" borderId="20" xfId="0" applyFont="1" applyFill="1" applyBorder="1" applyAlignment="1" applyProtection="1">
      <alignment vertical="center"/>
      <protection locked="0"/>
    </xf>
    <xf numFmtId="0" fontId="35" fillId="0" borderId="0" xfId="0" applyFont="1" applyAlignment="1" applyProtection="1">
      <alignment vertical="center"/>
    </xf>
    <xf numFmtId="0" fontId="35" fillId="2" borderId="69" xfId="0" applyFont="1" applyFill="1" applyBorder="1" applyAlignment="1" applyProtection="1">
      <alignment horizontal="center" vertical="top"/>
    </xf>
    <xf numFmtId="0" fontId="23" fillId="0" borderId="0" xfId="0" applyFont="1" applyProtection="1"/>
    <xf numFmtId="0" fontId="36" fillId="2" borderId="4" xfId="0" applyFont="1" applyFill="1" applyBorder="1" applyProtection="1"/>
    <xf numFmtId="0" fontId="36" fillId="2" borderId="0" xfId="0" applyFont="1" applyFill="1" applyBorder="1" applyProtection="1"/>
    <xf numFmtId="0" fontId="36" fillId="2" borderId="0" xfId="0" applyFont="1" applyFill="1" applyBorder="1" applyAlignment="1" applyProtection="1">
      <alignment horizontal="center" vertical="center"/>
    </xf>
    <xf numFmtId="0" fontId="36" fillId="2" borderId="17" xfId="0" applyFont="1" applyFill="1" applyBorder="1" applyProtection="1"/>
    <xf numFmtId="0" fontId="36" fillId="2" borderId="17" xfId="0" applyFont="1" applyFill="1" applyBorder="1" applyAlignment="1" applyProtection="1">
      <alignment horizontal="center" vertical="center"/>
    </xf>
    <xf numFmtId="0" fontId="20" fillId="0" borderId="0" xfId="0" applyFont="1" applyAlignment="1" applyProtection="1">
      <alignment vertical="center" wrapText="1"/>
      <protection locked="0"/>
    </xf>
    <xf numFmtId="0" fontId="30" fillId="0" borderId="0" xfId="0" applyFont="1" applyAlignment="1" applyProtection="1">
      <alignment vertical="center" wrapText="1"/>
      <protection locked="0"/>
    </xf>
    <xf numFmtId="0" fontId="37" fillId="0" borderId="0" xfId="0" applyFont="1" applyFill="1" applyBorder="1" applyAlignment="1" applyProtection="1">
      <alignment vertical="top" wrapText="1"/>
    </xf>
    <xf numFmtId="0" fontId="37" fillId="0" borderId="6" xfId="0" applyFont="1" applyFill="1" applyBorder="1" applyAlignment="1" applyProtection="1">
      <alignment vertical="top" wrapText="1"/>
    </xf>
    <xf numFmtId="0" fontId="90" fillId="2" borderId="4" xfId="0" applyFont="1" applyFill="1" applyBorder="1" applyProtection="1"/>
    <xf numFmtId="0" fontId="90" fillId="2" borderId="7" xfId="0" applyFont="1" applyFill="1" applyBorder="1" applyProtection="1"/>
    <xf numFmtId="0" fontId="90" fillId="2" borderId="0" xfId="0" applyFont="1" applyFill="1" applyBorder="1" applyProtection="1"/>
    <xf numFmtId="0" fontId="90" fillId="2" borderId="15" xfId="0" applyFont="1" applyFill="1" applyBorder="1" applyProtection="1"/>
    <xf numFmtId="0" fontId="90" fillId="2" borderId="16" xfId="0" applyFont="1" applyFill="1" applyBorder="1" applyProtection="1"/>
    <xf numFmtId="0" fontId="90" fillId="2" borderId="17" xfId="0" applyFont="1" applyFill="1" applyBorder="1" applyProtection="1"/>
    <xf numFmtId="0" fontId="90" fillId="2" borderId="18" xfId="0" applyFont="1" applyFill="1" applyBorder="1" applyProtection="1"/>
    <xf numFmtId="0" fontId="37" fillId="3" borderId="20" xfId="0" applyFont="1" applyFill="1" applyBorder="1" applyAlignment="1" applyProtection="1">
      <alignment vertical="top" wrapText="1"/>
    </xf>
    <xf numFmtId="0" fontId="90" fillId="2" borderId="7" xfId="0" applyFont="1" applyFill="1" applyBorder="1" applyAlignment="1" applyProtection="1"/>
    <xf numFmtId="0" fontId="90" fillId="2" borderId="0" xfId="0" applyFont="1" applyFill="1" applyBorder="1" applyAlignment="1" applyProtection="1"/>
    <xf numFmtId="0" fontId="90" fillId="2" borderId="15" xfId="0" applyFont="1" applyFill="1" applyBorder="1" applyAlignment="1" applyProtection="1"/>
    <xf numFmtId="0" fontId="37" fillId="2" borderId="13" xfId="0" applyFont="1" applyFill="1" applyBorder="1" applyAlignment="1" applyProtection="1"/>
    <xf numFmtId="0" fontId="37" fillId="2" borderId="4" xfId="0" applyFont="1" applyFill="1" applyBorder="1" applyAlignment="1" applyProtection="1"/>
    <xf numFmtId="0" fontId="37" fillId="2" borderId="14" xfId="0" applyFont="1" applyFill="1" applyBorder="1" applyAlignment="1" applyProtection="1"/>
    <xf numFmtId="0" fontId="30" fillId="2" borderId="0" xfId="0" applyFont="1" applyFill="1" applyBorder="1" applyProtection="1">
      <protection locked="0"/>
    </xf>
    <xf numFmtId="0" fontId="31" fillId="0" borderId="0" xfId="0" applyFont="1" applyFill="1" applyBorder="1" applyAlignment="1" applyProtection="1">
      <alignment vertical="center" shrinkToFit="1"/>
      <protection locked="0"/>
    </xf>
    <xf numFmtId="0" fontId="29" fillId="0" borderId="4" xfId="0" applyFont="1" applyFill="1" applyBorder="1" applyAlignment="1" applyProtection="1">
      <alignment vertical="center"/>
      <protection locked="0"/>
    </xf>
    <xf numFmtId="0" fontId="64" fillId="0" borderId="4" xfId="0" applyFont="1" applyFill="1" applyBorder="1" applyAlignment="1" applyProtection="1">
      <alignment vertical="center" shrinkToFit="1"/>
      <protection locked="0"/>
    </xf>
    <xf numFmtId="0" fontId="3" fillId="0" borderId="0" xfId="0" applyFont="1" applyAlignment="1" applyProtection="1">
      <alignment horizontal="center"/>
      <protection locked="0"/>
    </xf>
    <xf numFmtId="0" fontId="3" fillId="0" borderId="0" xfId="0" applyFont="1" applyAlignment="1" applyProtection="1">
      <alignment horizontal="center"/>
      <protection locked="0"/>
    </xf>
    <xf numFmtId="0" fontId="53" fillId="0" borderId="7" xfId="0" applyFont="1" applyBorder="1" applyAlignment="1" applyProtection="1">
      <alignment horizontal="right" vertical="center"/>
      <protection locked="0"/>
    </xf>
    <xf numFmtId="0" fontId="31" fillId="0" borderId="4" xfId="0" applyFont="1" applyFill="1" applyBorder="1" applyAlignment="1" applyProtection="1">
      <alignment vertical="center" shrinkToFit="1"/>
      <protection locked="0"/>
    </xf>
    <xf numFmtId="0" fontId="26" fillId="0" borderId="55" xfId="0" applyFont="1" applyFill="1" applyBorder="1" applyAlignment="1" applyProtection="1">
      <alignment vertical="center"/>
      <protection locked="0"/>
    </xf>
    <xf numFmtId="0" fontId="26" fillId="0" borderId="75" xfId="0" applyFont="1" applyFill="1" applyBorder="1" applyAlignment="1" applyProtection="1">
      <alignment vertical="center"/>
      <protection locked="0"/>
    </xf>
    <xf numFmtId="0" fontId="26" fillId="0" borderId="0" xfId="0" applyFont="1" applyProtection="1">
      <protection locked="0"/>
    </xf>
    <xf numFmtId="0" fontId="35" fillId="0" borderId="32" xfId="0" applyFont="1" applyFill="1" applyBorder="1" applyAlignment="1" applyProtection="1">
      <alignment vertical="center"/>
      <protection locked="0"/>
    </xf>
    <xf numFmtId="0" fontId="35" fillId="0" borderId="93" xfId="0" applyFont="1" applyFill="1" applyBorder="1" applyAlignment="1" applyProtection="1">
      <alignment vertical="center"/>
      <protection locked="0"/>
    </xf>
    <xf numFmtId="0" fontId="35" fillId="0" borderId="32" xfId="0" applyFont="1" applyFill="1" applyBorder="1" applyAlignment="1" applyProtection="1">
      <alignment horizontal="right" vertical="center"/>
      <protection locked="0"/>
    </xf>
    <xf numFmtId="0" fontId="35" fillId="0" borderId="29" xfId="0" applyFont="1" applyFill="1" applyBorder="1" applyAlignment="1" applyProtection="1">
      <alignment vertical="center"/>
      <protection locked="0"/>
    </xf>
    <xf numFmtId="0" fontId="35" fillId="0" borderId="31" xfId="0" applyFont="1" applyFill="1" applyBorder="1" applyAlignment="1" applyProtection="1">
      <alignment horizontal="right" vertical="center" shrinkToFit="1"/>
      <protection locked="0"/>
    </xf>
    <xf numFmtId="0" fontId="23" fillId="0" borderId="6" xfId="0" applyFont="1" applyBorder="1" applyProtection="1">
      <protection locked="0"/>
    </xf>
    <xf numFmtId="0" fontId="23" fillId="0" borderId="0" xfId="0" applyFont="1" applyBorder="1" applyProtection="1">
      <protection locked="0"/>
    </xf>
    <xf numFmtId="0" fontId="41" fillId="0" borderId="0" xfId="0" applyFont="1" applyFill="1" applyBorder="1" applyAlignment="1" applyProtection="1">
      <alignment vertical="center"/>
      <protection locked="0"/>
    </xf>
    <xf numFmtId="0" fontId="75" fillId="3" borderId="6" xfId="0" applyFont="1" applyFill="1" applyBorder="1" applyAlignment="1" applyProtection="1">
      <alignment horizontal="center" vertical="center"/>
      <protection locked="0"/>
    </xf>
    <xf numFmtId="0" fontId="26" fillId="0" borderId="7" xfId="0" applyFont="1" applyFill="1" applyBorder="1" applyAlignment="1" applyProtection="1">
      <alignment horizontal="right" vertical="center" shrinkToFit="1"/>
      <protection locked="0"/>
    </xf>
    <xf numFmtId="0" fontId="57" fillId="0" borderId="0" xfId="0" applyFont="1" applyProtection="1">
      <protection locked="0"/>
    </xf>
    <xf numFmtId="0" fontId="78" fillId="0" borderId="4" xfId="0" applyFont="1" applyFill="1" applyBorder="1" applyAlignment="1" applyProtection="1">
      <alignment vertical="center" shrinkToFit="1"/>
      <protection locked="0"/>
    </xf>
    <xf numFmtId="0" fontId="78" fillId="0" borderId="3" xfId="0" applyFont="1" applyFill="1" applyBorder="1" applyAlignment="1" applyProtection="1">
      <alignment vertical="center" shrinkToFit="1"/>
      <protection locked="0"/>
    </xf>
    <xf numFmtId="0" fontId="27" fillId="4" borderId="0" xfId="0" applyFont="1" applyFill="1" applyProtection="1">
      <protection locked="0"/>
    </xf>
    <xf numFmtId="0" fontId="42" fillId="0" borderId="7" xfId="0" applyFont="1" applyBorder="1" applyAlignment="1" applyProtection="1">
      <alignment horizontal="center" vertical="center" wrapText="1"/>
      <protection locked="0"/>
    </xf>
    <xf numFmtId="0" fontId="50" fillId="0" borderId="0" xfId="0" applyFont="1" applyFill="1" applyBorder="1" applyAlignment="1" applyProtection="1">
      <alignment vertical="center" shrinkToFit="1"/>
      <protection locked="0"/>
    </xf>
    <xf numFmtId="0" fontId="35" fillId="0" borderId="0" xfId="0" applyFont="1" applyFill="1" applyBorder="1" applyAlignment="1" applyProtection="1">
      <alignment horizontal="right" vertical="center" shrinkToFit="1"/>
      <protection locked="0"/>
    </xf>
    <xf numFmtId="0" fontId="35" fillId="0" borderId="0" xfId="0" applyFont="1" applyFill="1" applyBorder="1" applyAlignment="1" applyProtection="1">
      <alignment horizontal="right" vertical="center"/>
      <protection locked="0"/>
    </xf>
    <xf numFmtId="0" fontId="35" fillId="2" borderId="0" xfId="0" applyFont="1" applyFill="1" applyBorder="1" applyAlignment="1" applyProtection="1">
      <alignment horizontal="center" vertical="center" wrapText="1"/>
      <protection locked="0"/>
    </xf>
    <xf numFmtId="0" fontId="48" fillId="0" borderId="0" xfId="0" applyFont="1" applyFill="1" applyBorder="1" applyAlignment="1" applyProtection="1">
      <alignment horizontal="center" vertical="center" shrinkToFit="1"/>
      <protection locked="0"/>
    </xf>
    <xf numFmtId="0" fontId="23" fillId="0" borderId="0" xfId="0" applyFont="1" applyFill="1" applyProtection="1">
      <protection locked="0"/>
    </xf>
    <xf numFmtId="0" fontId="26" fillId="0" borderId="0" xfId="0" applyFont="1" applyFill="1" applyProtection="1">
      <protection locked="0"/>
    </xf>
    <xf numFmtId="0" fontId="26" fillId="0" borderId="0" xfId="0" applyFont="1" applyFill="1" applyBorder="1" applyAlignment="1" applyProtection="1">
      <alignment horizontal="center" vertical="center" shrinkToFit="1"/>
      <protection locked="0"/>
    </xf>
    <xf numFmtId="0" fontId="34" fillId="0" borderId="0" xfId="0" applyFont="1" applyFill="1" applyBorder="1" applyAlignment="1" applyProtection="1">
      <alignment vertical="center"/>
      <protection locked="0"/>
    </xf>
    <xf numFmtId="0" fontId="70" fillId="0" borderId="0" xfId="0" applyFont="1" applyFill="1" applyBorder="1" applyAlignment="1" applyProtection="1">
      <alignment vertical="center" shrinkToFit="1"/>
      <protection locked="0"/>
    </xf>
    <xf numFmtId="0" fontId="26" fillId="0" borderId="42" xfId="0" applyFont="1" applyFill="1" applyBorder="1" applyAlignment="1" applyProtection="1">
      <alignment horizontal="left" vertical="center" shrinkToFit="1"/>
      <protection locked="0"/>
    </xf>
    <xf numFmtId="0" fontId="93" fillId="0" borderId="0" xfId="0" applyFont="1" applyFill="1" applyBorder="1" applyAlignment="1" applyProtection="1">
      <alignment vertical="center" shrinkToFit="1"/>
      <protection locked="0"/>
    </xf>
    <xf numFmtId="0" fontId="111" fillId="0" borderId="0" xfId="0" applyFont="1" applyFill="1" applyBorder="1" applyAlignment="1" applyProtection="1">
      <alignment vertical="center" shrinkToFit="1"/>
      <protection locked="0"/>
    </xf>
    <xf numFmtId="0" fontId="111" fillId="0" borderId="6" xfId="0" applyFont="1" applyFill="1" applyBorder="1" applyAlignment="1" applyProtection="1">
      <alignment vertical="center" shrinkToFit="1"/>
      <protection locked="0"/>
    </xf>
    <xf numFmtId="0" fontId="111" fillId="0" borderId="5" xfId="0" applyFont="1" applyFill="1" applyBorder="1" applyAlignment="1" applyProtection="1">
      <alignment vertical="center" shrinkToFit="1"/>
      <protection locked="0"/>
    </xf>
    <xf numFmtId="0" fontId="31" fillId="0" borderId="0" xfId="0" applyFont="1" applyProtection="1">
      <protection locked="0"/>
    </xf>
    <xf numFmtId="0" fontId="107" fillId="0" borderId="0" xfId="0" applyFont="1" applyProtection="1">
      <protection locked="0"/>
    </xf>
    <xf numFmtId="0" fontId="29" fillId="0" borderId="0" xfId="0" applyFont="1" applyFill="1" applyBorder="1" applyAlignment="1" applyProtection="1">
      <alignment vertical="center"/>
      <protection locked="0"/>
    </xf>
    <xf numFmtId="0" fontId="58" fillId="0" borderId="69" xfId="0" applyFont="1" applyFill="1" applyBorder="1" applyAlignment="1" applyProtection="1">
      <alignment vertical="center"/>
      <protection locked="0"/>
    </xf>
    <xf numFmtId="0" fontId="58" fillId="0" borderId="70" xfId="0" applyFont="1" applyFill="1" applyBorder="1" applyAlignment="1" applyProtection="1">
      <alignment vertical="center"/>
      <protection locked="0"/>
    </xf>
    <xf numFmtId="0" fontId="27" fillId="0" borderId="12" xfId="0" applyFont="1" applyFill="1" applyBorder="1" applyAlignment="1" applyProtection="1">
      <alignment vertical="center" shrinkToFit="1"/>
      <protection locked="0"/>
    </xf>
    <xf numFmtId="0" fontId="27" fillId="0" borderId="1" xfId="0" applyFont="1" applyFill="1" applyBorder="1" applyAlignment="1" applyProtection="1">
      <alignment vertical="center" shrinkToFit="1"/>
      <protection locked="0"/>
    </xf>
    <xf numFmtId="0" fontId="61" fillId="0" borderId="24" xfId="0" applyFont="1" applyFill="1" applyBorder="1" applyAlignment="1" applyProtection="1">
      <alignment vertical="center"/>
      <protection locked="0"/>
    </xf>
    <xf numFmtId="0" fontId="61" fillId="0" borderId="39" xfId="0" applyFont="1" applyFill="1" applyBorder="1" applyAlignment="1" applyProtection="1">
      <alignment vertical="center"/>
      <protection locked="0"/>
    </xf>
    <xf numFmtId="0" fontId="58" fillId="0" borderId="21" xfId="0" applyFont="1" applyFill="1" applyBorder="1" applyAlignment="1" applyProtection="1">
      <alignment vertical="center"/>
      <protection locked="0"/>
    </xf>
    <xf numFmtId="0" fontId="58" fillId="0" borderId="17" xfId="0" applyFont="1" applyFill="1" applyBorder="1" applyAlignment="1" applyProtection="1">
      <alignment vertical="center"/>
      <protection locked="0"/>
    </xf>
    <xf numFmtId="0" fontId="61" fillId="0" borderId="17" xfId="0" applyFont="1" applyFill="1" applyBorder="1" applyAlignment="1" applyProtection="1">
      <alignment vertical="center"/>
      <protection locked="0"/>
    </xf>
    <xf numFmtId="0" fontId="31" fillId="0" borderId="17" xfId="0" applyFont="1" applyFill="1" applyBorder="1" applyAlignment="1" applyProtection="1">
      <alignment horizontal="center" vertical="center"/>
      <protection locked="0"/>
    </xf>
    <xf numFmtId="0" fontId="58" fillId="0" borderId="26" xfId="0" applyFont="1" applyFill="1" applyBorder="1" applyAlignment="1" applyProtection="1">
      <alignment vertical="center"/>
      <protection locked="0"/>
    </xf>
    <xf numFmtId="0" fontId="86" fillId="0" borderId="0" xfId="0" applyFont="1" applyProtection="1">
      <protection locked="0"/>
    </xf>
    <xf numFmtId="0" fontId="26" fillId="0" borderId="42"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26" fillId="0" borderId="103" xfId="0" applyFont="1" applyFill="1" applyBorder="1" applyAlignment="1" applyProtection="1">
      <alignment horizontal="center" vertical="center"/>
      <protection locked="0"/>
    </xf>
    <xf numFmtId="0" fontId="26" fillId="0" borderId="42" xfId="0" applyFont="1" applyFill="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27" fillId="0" borderId="23" xfId="0" applyFont="1" applyFill="1" applyBorder="1" applyAlignment="1" applyProtection="1">
      <alignment horizontal="center" vertical="center"/>
      <protection locked="0"/>
    </xf>
    <xf numFmtId="0" fontId="34" fillId="0" borderId="0" xfId="0" applyFont="1" applyFill="1" applyBorder="1" applyAlignment="1" applyProtection="1">
      <alignment vertical="center"/>
      <protection locked="0"/>
    </xf>
    <xf numFmtId="0" fontId="86" fillId="0" borderId="0" xfId="0" applyFont="1" applyFill="1" applyBorder="1" applyAlignment="1" applyProtection="1">
      <alignment vertical="center"/>
      <protection locked="0"/>
    </xf>
    <xf numFmtId="0" fontId="34" fillId="0" borderId="42" xfId="0" applyFont="1" applyFill="1" applyBorder="1" applyAlignment="1" applyProtection="1">
      <alignment vertical="center"/>
      <protection locked="0"/>
    </xf>
    <xf numFmtId="0" fontId="34" fillId="0" borderId="4" xfId="0" applyFont="1" applyFill="1" applyBorder="1" applyAlignment="1" applyProtection="1">
      <alignment vertical="center"/>
      <protection locked="0"/>
    </xf>
    <xf numFmtId="0" fontId="58" fillId="3" borderId="0" xfId="0" applyFont="1" applyFill="1" applyBorder="1" applyAlignment="1" applyProtection="1">
      <alignment vertical="center"/>
      <protection locked="0"/>
    </xf>
    <xf numFmtId="0" fontId="26" fillId="3" borderId="0" xfId="0" applyFont="1" applyFill="1" applyBorder="1" applyAlignment="1" applyProtection="1">
      <alignment vertical="center"/>
      <protection locked="0"/>
    </xf>
    <xf numFmtId="0" fontId="41" fillId="0" borderId="0" xfId="0" applyFont="1" applyFill="1" applyBorder="1" applyAlignment="1" applyProtection="1">
      <alignment horizontal="center" vertical="center" shrinkToFit="1"/>
      <protection locked="0"/>
    </xf>
    <xf numFmtId="0" fontId="29" fillId="0" borderId="0"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center" shrinkToFit="1"/>
      <protection locked="0"/>
    </xf>
    <xf numFmtId="0" fontId="26" fillId="0" borderId="0" xfId="0" applyFont="1" applyFill="1" applyBorder="1" applyAlignment="1" applyProtection="1">
      <alignment horizontal="center" vertical="center"/>
      <protection locked="0"/>
    </xf>
    <xf numFmtId="0" fontId="35" fillId="3" borderId="0" xfId="0" applyFont="1" applyFill="1" applyBorder="1" applyAlignment="1" applyProtection="1">
      <alignment horizontal="center" vertical="center" wrapText="1"/>
      <protection locked="0"/>
    </xf>
    <xf numFmtId="0" fontId="23" fillId="0" borderId="0" xfId="0" applyFont="1" applyAlignment="1" applyProtection="1">
      <alignment horizontal="center"/>
      <protection locked="0"/>
    </xf>
    <xf numFmtId="0" fontId="52" fillId="0" borderId="17" xfId="0" applyFont="1" applyBorder="1" applyAlignment="1" applyProtection="1">
      <alignment horizontal="left" vertical="center"/>
      <protection locked="0"/>
    </xf>
    <xf numFmtId="0" fontId="35" fillId="0" borderId="1" xfId="0" applyFont="1" applyBorder="1" applyAlignment="1" applyProtection="1">
      <alignment horizontal="center"/>
      <protection locked="0"/>
    </xf>
    <xf numFmtId="0" fontId="39" fillId="0" borderId="0" xfId="0" applyFont="1" applyBorder="1" applyAlignment="1" applyProtection="1">
      <alignment horizontal="center" shrinkToFit="1"/>
      <protection locked="0"/>
    </xf>
    <xf numFmtId="0" fontId="38" fillId="0" borderId="0" xfId="0" applyFont="1" applyFill="1" applyBorder="1" applyAlignment="1" applyProtection="1">
      <alignment vertical="center"/>
      <protection locked="0"/>
    </xf>
    <xf numFmtId="0" fontId="36" fillId="2" borderId="4" xfId="0" applyFont="1" applyFill="1" applyBorder="1" applyAlignment="1" applyProtection="1">
      <alignment horizontal="center" vertical="center" wrapText="1"/>
    </xf>
    <xf numFmtId="0" fontId="36" fillId="2" borderId="0" xfId="0" applyFont="1" applyFill="1" applyBorder="1" applyAlignment="1" applyProtection="1">
      <alignment horizontal="center" vertical="center" wrapText="1"/>
    </xf>
    <xf numFmtId="0" fontId="26" fillId="0" borderId="0" xfId="0" applyFont="1" applyFill="1" applyBorder="1" applyAlignment="1" applyProtection="1">
      <alignment horizontal="right" vertical="center" shrinkToFit="1"/>
      <protection locked="0"/>
    </xf>
    <xf numFmtId="0" fontId="34" fillId="0" borderId="0" xfId="0" applyFont="1" applyFill="1" applyBorder="1" applyAlignment="1" applyProtection="1">
      <alignment vertical="center"/>
      <protection locked="0"/>
    </xf>
    <xf numFmtId="0" fontId="35" fillId="0" borderId="0" xfId="0" applyFont="1" applyFill="1" applyBorder="1" applyAlignment="1" applyProtection="1">
      <alignment horizontal="center" vertical="center" shrinkToFit="1"/>
      <protection locked="0"/>
    </xf>
    <xf numFmtId="0" fontId="35" fillId="0" borderId="0" xfId="0" applyFont="1" applyBorder="1" applyAlignment="1" applyProtection="1">
      <alignment horizontal="center" vertical="center"/>
      <protection locked="0"/>
    </xf>
    <xf numFmtId="0" fontId="37" fillId="3" borderId="88" xfId="0" applyFont="1" applyFill="1" applyBorder="1" applyAlignment="1" applyProtection="1">
      <alignment horizontal="left" vertical="top" wrapText="1"/>
      <protection locked="0"/>
    </xf>
    <xf numFmtId="0" fontId="75" fillId="3" borderId="88" xfId="0" applyFont="1" applyFill="1" applyBorder="1" applyAlignment="1" applyProtection="1">
      <alignment horizontal="center" vertical="center"/>
      <protection locked="0"/>
    </xf>
    <xf numFmtId="0" fontId="30" fillId="0" borderId="36" xfId="0" applyFont="1" applyFill="1" applyBorder="1" applyAlignment="1" applyProtection="1">
      <alignment vertical="center" wrapText="1" shrinkToFit="1"/>
      <protection locked="0"/>
    </xf>
    <xf numFmtId="0" fontId="27" fillId="0" borderId="0" xfId="0" applyFont="1" applyFill="1" applyProtection="1">
      <protection locked="0"/>
    </xf>
    <xf numFmtId="0" fontId="35" fillId="2" borderId="3" xfId="0" applyFont="1" applyFill="1" applyBorder="1" applyAlignment="1" applyProtection="1">
      <alignment horizontal="center" vertical="center"/>
      <protection locked="0"/>
    </xf>
    <xf numFmtId="0" fontId="51" fillId="0" borderId="0" xfId="0" applyFont="1" applyFill="1" applyBorder="1" applyAlignment="1" applyProtection="1">
      <alignment vertical="center" shrinkToFit="1"/>
      <protection locked="0"/>
    </xf>
    <xf numFmtId="0" fontId="35" fillId="0" borderId="0" xfId="0" applyFont="1" applyFill="1" applyBorder="1" applyAlignment="1" applyProtection="1">
      <alignment vertical="center" wrapText="1" shrinkToFit="1"/>
      <protection locked="0"/>
    </xf>
    <xf numFmtId="0" fontId="75" fillId="0" borderId="0" xfId="0" applyFont="1" applyFill="1" applyBorder="1" applyAlignment="1" applyProtection="1">
      <alignment vertical="center" wrapText="1"/>
      <protection locked="0"/>
    </xf>
    <xf numFmtId="0" fontId="106" fillId="0" borderId="0" xfId="0" applyFont="1" applyFill="1" applyBorder="1" applyAlignment="1" applyProtection="1">
      <alignment vertical="center" wrapText="1" shrinkToFit="1"/>
      <protection locked="0"/>
    </xf>
    <xf numFmtId="0" fontId="41" fillId="2" borderId="0" xfId="0" applyFont="1" applyFill="1" applyBorder="1" applyAlignment="1" applyProtection="1">
      <alignment vertical="center"/>
      <protection locked="0"/>
    </xf>
    <xf numFmtId="0" fontId="95" fillId="0" borderId="0" xfId="0" applyFont="1" applyFill="1" applyBorder="1" applyAlignment="1" applyProtection="1">
      <alignment vertical="center" wrapText="1"/>
      <protection locked="0"/>
    </xf>
    <xf numFmtId="0" fontId="35" fillId="2" borderId="0" xfId="0" applyFont="1" applyFill="1" applyBorder="1" applyAlignment="1" applyProtection="1">
      <alignment vertical="center" wrapText="1"/>
      <protection locked="0"/>
    </xf>
    <xf numFmtId="0" fontId="35" fillId="3" borderId="0" xfId="0" applyFont="1" applyFill="1" applyBorder="1" applyAlignment="1" applyProtection="1">
      <alignment vertical="center" wrapText="1"/>
      <protection locked="0"/>
    </xf>
    <xf numFmtId="0" fontId="31" fillId="0" borderId="0" xfId="0" applyFont="1" applyFill="1" applyProtection="1">
      <protection locked="0"/>
    </xf>
    <xf numFmtId="0" fontId="3" fillId="0" borderId="0" xfId="0" applyFont="1" applyFill="1" applyProtection="1">
      <protection locked="0"/>
    </xf>
    <xf numFmtId="0" fontId="70" fillId="0" borderId="12" xfId="0" applyFont="1" applyFill="1" applyBorder="1" applyAlignment="1" applyProtection="1">
      <alignment vertical="center" shrinkToFit="1"/>
      <protection locked="0"/>
    </xf>
    <xf numFmtId="0" fontId="70" fillId="0" borderId="1" xfId="0" applyFont="1" applyFill="1" applyBorder="1" applyAlignment="1" applyProtection="1">
      <alignment vertical="center" shrinkToFit="1"/>
      <protection locked="0"/>
    </xf>
    <xf numFmtId="0" fontId="23" fillId="0" borderId="0" xfId="0" applyFont="1" applyFill="1" applyBorder="1" applyProtection="1">
      <protection locked="0"/>
    </xf>
    <xf numFmtId="0" fontId="27" fillId="0" borderId="0" xfId="0" applyFont="1" applyFill="1" applyBorder="1" applyAlignment="1" applyProtection="1">
      <alignment vertical="center"/>
      <protection locked="0"/>
    </xf>
    <xf numFmtId="0" fontId="29" fillId="0" borderId="20" xfId="0" applyFont="1" applyFill="1" applyBorder="1" applyAlignment="1" applyProtection="1">
      <alignment vertical="top"/>
      <protection locked="0"/>
    </xf>
    <xf numFmtId="0" fontId="29" fillId="0" borderId="0" xfId="0" applyFont="1" applyFill="1" applyBorder="1" applyAlignment="1" applyProtection="1">
      <alignment vertical="top"/>
      <protection locked="0"/>
    </xf>
    <xf numFmtId="0" fontId="29" fillId="0" borderId="6" xfId="0" applyFont="1" applyFill="1" applyBorder="1" applyAlignment="1" applyProtection="1">
      <alignment vertical="top"/>
      <protection locked="0"/>
    </xf>
    <xf numFmtId="0" fontId="30" fillId="0" borderId="0" xfId="0" applyFont="1" applyFill="1" applyBorder="1" applyAlignment="1" applyProtection="1">
      <alignment vertical="top" wrapText="1"/>
      <protection locked="0"/>
    </xf>
    <xf numFmtId="0" fontId="30" fillId="0" borderId="6" xfId="0" applyFont="1" applyFill="1" applyBorder="1" applyAlignment="1" applyProtection="1">
      <alignment vertical="top" wrapText="1"/>
      <protection locked="0"/>
    </xf>
    <xf numFmtId="0" fontId="30" fillId="0" borderId="20" xfId="0" applyFont="1" applyFill="1" applyBorder="1" applyAlignment="1" applyProtection="1">
      <alignment vertical="top" wrapText="1"/>
    </xf>
    <xf numFmtId="0" fontId="30" fillId="0" borderId="0" xfId="0" applyFont="1" applyFill="1" applyBorder="1" applyAlignment="1" applyProtection="1">
      <alignment vertical="top" wrapText="1"/>
    </xf>
    <xf numFmtId="0" fontId="3" fillId="0" borderId="14" xfId="0" applyFont="1" applyBorder="1" applyProtection="1"/>
    <xf numFmtId="0" fontId="8" fillId="2" borderId="15" xfId="0" applyFont="1" applyFill="1" applyBorder="1" applyProtection="1"/>
    <xf numFmtId="0" fontId="8" fillId="2" borderId="7" xfId="0"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0" fontId="8" fillId="2" borderId="18" xfId="0" applyFont="1" applyFill="1" applyBorder="1" applyProtection="1"/>
    <xf numFmtId="0" fontId="107" fillId="0" borderId="0" xfId="0" applyFont="1" applyFill="1" applyProtection="1">
      <protection locked="0"/>
    </xf>
    <xf numFmtId="0" fontId="23" fillId="0" borderId="0" xfId="0" applyFont="1" applyAlignment="1" applyProtection="1">
      <alignment vertical="center"/>
      <protection locked="0"/>
    </xf>
    <xf numFmtId="0" fontId="107" fillId="0" borderId="0" xfId="0" applyFont="1" applyFill="1" applyAlignment="1" applyProtection="1">
      <alignment vertical="center"/>
      <protection locked="0"/>
    </xf>
    <xf numFmtId="0" fontId="23" fillId="0" borderId="0" xfId="0" applyFont="1" applyFill="1" applyAlignment="1" applyProtection="1">
      <alignment vertical="center"/>
      <protection locked="0"/>
    </xf>
    <xf numFmtId="0" fontId="27" fillId="0" borderId="0" xfId="0" applyFont="1" applyAlignment="1" applyProtection="1">
      <alignment vertical="center"/>
      <protection locked="0"/>
    </xf>
    <xf numFmtId="0" fontId="103" fillId="0" borderId="0" xfId="0" applyFont="1" applyFill="1" applyAlignment="1" applyProtection="1">
      <alignment vertical="center"/>
      <protection locked="0"/>
    </xf>
    <xf numFmtId="49" fontId="35" fillId="0" borderId="0" xfId="0" applyNumberFormat="1" applyFont="1" applyAlignment="1" applyProtection="1">
      <alignment vertical="center"/>
      <protection locked="0"/>
    </xf>
    <xf numFmtId="49" fontId="3" fillId="0" borderId="0" xfId="0" applyNumberFormat="1" applyFont="1" applyAlignment="1" applyProtection="1">
      <alignment vertical="center" wrapText="1"/>
      <protection locked="0"/>
    </xf>
    <xf numFmtId="49" fontId="3" fillId="0" borderId="0" xfId="0" applyNumberFormat="1" applyFont="1" applyAlignment="1" applyProtection="1">
      <alignment vertical="center"/>
      <protection locked="0"/>
    </xf>
    <xf numFmtId="0" fontId="3" fillId="0" borderId="0" xfId="0" applyFont="1" applyBorder="1" applyAlignment="1" applyProtection="1">
      <alignment vertical="center" wrapText="1"/>
      <protection locked="0"/>
    </xf>
    <xf numFmtId="0" fontId="81" fillId="0" borderId="0" xfId="0" applyFont="1" applyBorder="1" applyAlignment="1" applyProtection="1">
      <alignment horizontal="left" vertical="center" wrapText="1"/>
      <protection locked="0"/>
    </xf>
    <xf numFmtId="0" fontId="35" fillId="0" borderId="0" xfId="0" applyFont="1" applyBorder="1" applyAlignment="1" applyProtection="1">
      <alignment vertical="center"/>
      <protection locked="0"/>
    </xf>
    <xf numFmtId="0" fontId="27" fillId="0" borderId="0" xfId="0" applyFont="1" applyFill="1" applyAlignment="1" applyProtection="1">
      <alignment vertical="center"/>
      <protection locked="0"/>
    </xf>
    <xf numFmtId="0" fontId="30" fillId="0" borderId="63" xfId="0" applyFont="1" applyFill="1" applyBorder="1" applyAlignment="1" applyProtection="1">
      <alignment vertical="center" wrapText="1" shrinkToFit="1"/>
      <protection locked="0"/>
    </xf>
    <xf numFmtId="0" fontId="30" fillId="0" borderId="75" xfId="0" applyFont="1" applyFill="1" applyBorder="1" applyAlignment="1" applyProtection="1">
      <alignment vertical="center" wrapText="1" shrinkToFit="1"/>
      <protection locked="0"/>
    </xf>
    <xf numFmtId="0" fontId="3" fillId="0" borderId="42" xfId="0" applyFont="1" applyBorder="1" applyAlignment="1" applyProtection="1">
      <alignment vertical="center"/>
      <protection locked="0"/>
    </xf>
    <xf numFmtId="0" fontId="103" fillId="0" borderId="42" xfId="0" applyFont="1" applyBorder="1" applyAlignment="1" applyProtection="1">
      <alignment vertical="center"/>
      <protection locked="0"/>
    </xf>
    <xf numFmtId="0" fontId="3" fillId="3" borderId="42" xfId="0" applyFont="1" applyFill="1" applyBorder="1" applyAlignment="1" applyProtection="1">
      <alignment vertical="center"/>
      <protection locked="0"/>
    </xf>
    <xf numFmtId="0" fontId="103" fillId="0" borderId="42" xfId="0" applyFont="1" applyFill="1" applyBorder="1" applyAlignment="1" applyProtection="1">
      <alignment vertical="center"/>
      <protection locked="0"/>
    </xf>
    <xf numFmtId="0" fontId="123" fillId="0" borderId="42" xfId="0" applyFont="1" applyFill="1" applyBorder="1" applyAlignment="1" applyProtection="1">
      <alignment vertical="center"/>
      <protection locked="0"/>
    </xf>
    <xf numFmtId="0" fontId="95" fillId="0" borderId="0" xfId="0" applyFont="1" applyFill="1" applyAlignment="1" applyProtection="1">
      <alignment vertical="center"/>
      <protection locked="0"/>
    </xf>
    <xf numFmtId="0" fontId="26"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0" fillId="0" borderId="0" xfId="0" applyFont="1" applyAlignment="1" applyProtection="1">
      <alignment vertical="center"/>
      <protection locked="0"/>
    </xf>
    <xf numFmtId="49" fontId="30" fillId="0" borderId="0" xfId="0" applyNumberFormat="1" applyFont="1" applyAlignment="1" applyProtection="1">
      <alignment vertical="center"/>
      <protection locked="0"/>
    </xf>
    <xf numFmtId="49" fontId="30" fillId="0" borderId="0" xfId="0" applyNumberFormat="1" applyFont="1" applyAlignment="1" applyProtection="1">
      <alignment vertical="center" wrapText="1"/>
      <protection locked="0"/>
    </xf>
    <xf numFmtId="0" fontId="64" fillId="0" borderId="0" xfId="0" applyFont="1" applyFill="1" applyBorder="1" applyAlignment="1" applyProtection="1">
      <alignment vertical="center" wrapText="1"/>
      <protection locked="0"/>
    </xf>
    <xf numFmtId="0" fontId="64" fillId="0" borderId="6" xfId="0" applyFont="1" applyFill="1" applyBorder="1" applyAlignment="1" applyProtection="1">
      <alignment vertical="center" wrapText="1"/>
      <protection locked="0"/>
    </xf>
    <xf numFmtId="0" fontId="0" fillId="0" borderId="0" xfId="0" applyFont="1" applyAlignment="1" applyProtection="1">
      <alignment vertical="center"/>
      <protection locked="0"/>
    </xf>
    <xf numFmtId="0" fontId="30" fillId="0" borderId="20" xfId="0" applyFont="1" applyFill="1" applyBorder="1" applyAlignment="1" applyProtection="1">
      <alignment vertical="top" wrapText="1"/>
      <protection locked="0"/>
    </xf>
    <xf numFmtId="0" fontId="3" fillId="0" borderId="42" xfId="0" applyFont="1" applyFill="1" applyBorder="1" applyAlignment="1" applyProtection="1">
      <alignment vertical="center"/>
      <protection locked="0"/>
    </xf>
    <xf numFmtId="0" fontId="57" fillId="0" borderId="0" xfId="0" applyFont="1" applyFill="1" applyProtection="1">
      <protection locked="0"/>
    </xf>
    <xf numFmtId="0" fontId="57" fillId="0" borderId="0" xfId="0" applyFont="1" applyFill="1" applyAlignment="1" applyProtection="1">
      <alignment vertical="center"/>
      <protection locked="0"/>
    </xf>
    <xf numFmtId="0" fontId="61" fillId="0" borderId="0" xfId="0" applyFont="1" applyFill="1" applyBorder="1" applyAlignment="1" applyProtection="1">
      <alignment vertical="center"/>
      <protection locked="0"/>
    </xf>
    <xf numFmtId="0" fontId="31" fillId="0" borderId="0" xfId="0" applyFont="1" applyFill="1" applyBorder="1" applyAlignment="1" applyProtection="1">
      <alignment horizontal="center" vertical="center"/>
      <protection locked="0"/>
    </xf>
    <xf numFmtId="0" fontId="29" fillId="0" borderId="6" xfId="0" applyFont="1" applyFill="1" applyBorder="1" applyAlignment="1" applyProtection="1">
      <alignment vertical="center" wrapText="1"/>
      <protection locked="0"/>
    </xf>
    <xf numFmtId="0" fontId="26" fillId="0" borderId="0"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26" fillId="0" borderId="0" xfId="0" applyFont="1" applyBorder="1" applyAlignment="1" applyProtection="1">
      <alignment horizontal="center" vertical="center"/>
      <protection locked="0"/>
    </xf>
    <xf numFmtId="0" fontId="35" fillId="0" borderId="0" xfId="0" applyFont="1" applyFill="1" applyBorder="1" applyAlignment="1" applyProtection="1">
      <alignment horizontal="center" vertical="center" shrinkToFit="1"/>
      <protection locked="0"/>
    </xf>
    <xf numFmtId="0" fontId="26" fillId="0" borderId="0" xfId="0" applyFont="1" applyFill="1" applyBorder="1" applyAlignment="1" applyProtection="1">
      <alignment horizontal="right" vertical="center" shrinkToFit="1"/>
      <protection locked="0"/>
    </xf>
    <xf numFmtId="0" fontId="26" fillId="0" borderId="0" xfId="0" applyFont="1" applyFill="1" applyBorder="1" applyAlignment="1" applyProtection="1">
      <alignment horizontal="right" vertical="center"/>
      <protection locked="0"/>
    </xf>
    <xf numFmtId="0" fontId="35" fillId="0" borderId="0" xfId="0" applyFont="1" applyBorder="1" applyAlignment="1" applyProtection="1">
      <alignment horizontal="center" vertical="center"/>
      <protection locked="0"/>
    </xf>
    <xf numFmtId="0" fontId="127" fillId="0" borderId="0" xfId="0" applyFont="1"/>
    <xf numFmtId="0" fontId="103" fillId="0" borderId="0" xfId="0" applyFont="1" applyFill="1" applyBorder="1" applyAlignment="1" applyProtection="1">
      <alignment vertical="center"/>
      <protection locked="0"/>
    </xf>
    <xf numFmtId="0" fontId="103" fillId="0" borderId="3" xfId="0" applyFont="1" applyFill="1" applyBorder="1" applyAlignment="1" applyProtection="1">
      <alignment vertical="center"/>
      <protection locked="0"/>
    </xf>
    <xf numFmtId="0" fontId="27" fillId="0" borderId="0" xfId="0" applyFont="1" applyAlignment="1" applyProtection="1">
      <alignment vertical="top"/>
      <protection locked="0"/>
    </xf>
    <xf numFmtId="0" fontId="3" fillId="0" borderId="0" xfId="0" applyFont="1" applyAlignment="1" applyProtection="1">
      <alignment vertical="top"/>
      <protection locked="0"/>
    </xf>
    <xf numFmtId="0" fontId="3" fillId="0" borderId="0" xfId="0" applyFont="1" applyAlignment="1" applyProtection="1">
      <alignment vertical="top" wrapText="1"/>
      <protection locked="0"/>
    </xf>
    <xf numFmtId="49" fontId="3" fillId="0" borderId="0" xfId="0" applyNumberFormat="1" applyFont="1" applyAlignment="1" applyProtection="1">
      <alignment vertical="top" wrapText="1"/>
      <protection locked="0"/>
    </xf>
    <xf numFmtId="49" fontId="3" fillId="0" borderId="0" xfId="0" applyNumberFormat="1" applyFont="1" applyAlignment="1" applyProtection="1">
      <alignment vertical="top"/>
      <protection locked="0"/>
    </xf>
    <xf numFmtId="0" fontId="81" fillId="0" borderId="0" xfId="0" applyFont="1" applyBorder="1" applyAlignment="1" applyProtection="1">
      <alignment vertical="top"/>
      <protection locked="0"/>
    </xf>
    <xf numFmtId="0" fontId="3" fillId="0" borderId="0" xfId="0" applyFont="1" applyBorder="1" applyAlignment="1" applyProtection="1">
      <alignment vertical="top" wrapText="1"/>
      <protection locked="0"/>
    </xf>
    <xf numFmtId="0" fontId="81" fillId="0" borderId="0" xfId="0" applyFont="1" applyBorder="1" applyAlignment="1" applyProtection="1">
      <alignment horizontal="left" vertical="top" wrapText="1"/>
      <protection locked="0"/>
    </xf>
    <xf numFmtId="0" fontId="81" fillId="0" borderId="0" xfId="0" applyFont="1" applyBorder="1" applyAlignment="1" applyProtection="1">
      <alignment vertical="top" wrapText="1" shrinkToFit="1"/>
      <protection locked="0"/>
    </xf>
    <xf numFmtId="0" fontId="81" fillId="0" borderId="0" xfId="0" applyFont="1" applyBorder="1" applyAlignment="1" applyProtection="1">
      <alignment vertical="top" wrapText="1"/>
      <protection locked="0"/>
    </xf>
    <xf numFmtId="0" fontId="3" fillId="0" borderId="0" xfId="0" applyFont="1" applyAlignment="1" applyProtection="1">
      <alignment horizontal="center"/>
      <protection locked="0"/>
    </xf>
    <xf numFmtId="0" fontId="26" fillId="0" borderId="0" xfId="0" applyFont="1" applyFill="1" applyBorder="1" applyAlignment="1" applyProtection="1">
      <alignment horizontal="center" vertical="center" shrinkToFit="1"/>
      <protection locked="0"/>
    </xf>
    <xf numFmtId="0" fontId="26"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shrinkToFit="1"/>
      <protection locked="0"/>
    </xf>
    <xf numFmtId="0" fontId="34" fillId="0" borderId="0" xfId="0" applyFont="1" applyFill="1" applyBorder="1" applyAlignment="1" applyProtection="1">
      <alignment vertical="center"/>
      <protection locked="0"/>
    </xf>
    <xf numFmtId="0" fontId="26" fillId="0" borderId="0" xfId="0" applyFont="1" applyFill="1" applyBorder="1" applyAlignment="1" applyProtection="1">
      <alignment vertical="center"/>
      <protection locked="0"/>
    </xf>
    <xf numFmtId="0" fontId="26" fillId="0" borderId="6"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26" fillId="0" borderId="0" xfId="0" applyFont="1" applyFill="1" applyBorder="1" applyAlignment="1" applyProtection="1">
      <alignment horizontal="center" vertical="center" wrapText="1" shrinkToFit="1"/>
      <protection locked="0"/>
    </xf>
    <xf numFmtId="0" fontId="26" fillId="2" borderId="0" xfId="0" applyFont="1" applyFill="1" applyBorder="1" applyAlignment="1" applyProtection="1">
      <alignment horizontal="center" vertical="center" wrapText="1"/>
      <protection locked="0"/>
    </xf>
    <xf numFmtId="0" fontId="129" fillId="0" borderId="0" xfId="0" applyFont="1" applyBorder="1" applyAlignment="1" applyProtection="1">
      <alignment horizontal="left" vertical="top" wrapText="1"/>
      <protection locked="0"/>
    </xf>
    <xf numFmtId="0" fontId="26" fillId="0" borderId="0" xfId="0" applyFont="1" applyAlignment="1" applyProtection="1">
      <alignment vertical="center"/>
      <protection locked="0"/>
    </xf>
    <xf numFmtId="0" fontId="131" fillId="0" borderId="0" xfId="0" applyFont="1"/>
    <xf numFmtId="0" fontId="131" fillId="3" borderId="0" xfId="0" applyFont="1" applyFill="1"/>
    <xf numFmtId="0" fontId="131" fillId="0" borderId="0" xfId="0" applyFont="1" applyFill="1"/>
    <xf numFmtId="0" fontId="26" fillId="0" borderId="36" xfId="0" applyFont="1" applyFill="1" applyBorder="1" applyAlignment="1" applyProtection="1">
      <alignment horizontal="right" vertical="center"/>
    </xf>
    <xf numFmtId="0" fontId="26" fillId="0" borderId="36" xfId="0" applyFont="1" applyFill="1" applyBorder="1" applyAlignment="1" applyProtection="1">
      <alignment vertical="center"/>
    </xf>
    <xf numFmtId="0" fontId="26" fillId="0" borderId="0" xfId="0" applyFont="1" applyFill="1" applyBorder="1" applyAlignment="1" applyProtection="1">
      <alignment vertical="center"/>
    </xf>
    <xf numFmtId="0" fontId="26" fillId="0" borderId="55" xfId="0" applyFont="1" applyFill="1" applyBorder="1" applyAlignment="1" applyProtection="1">
      <alignment vertical="center"/>
    </xf>
    <xf numFmtId="0" fontId="26" fillId="0" borderId="29" xfId="0" applyFont="1" applyFill="1" applyBorder="1" applyAlignment="1" applyProtection="1">
      <alignment vertical="center"/>
    </xf>
    <xf numFmtId="0" fontId="26"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shrinkToFit="1"/>
    </xf>
    <xf numFmtId="0" fontId="26" fillId="0" borderId="6" xfId="0" applyFont="1" applyFill="1" applyBorder="1" applyAlignment="1" applyProtection="1">
      <alignment vertical="center"/>
    </xf>
    <xf numFmtId="0" fontId="35" fillId="0" borderId="6" xfId="0" applyFont="1" applyFill="1" applyBorder="1" applyAlignment="1" applyProtection="1">
      <alignment vertical="center"/>
    </xf>
    <xf numFmtId="0" fontId="26" fillId="0" borderId="77" xfId="0" applyFont="1" applyFill="1" applyBorder="1" applyAlignment="1" applyProtection="1">
      <alignment vertical="center" wrapText="1"/>
      <protection locked="0"/>
    </xf>
    <xf numFmtId="0" fontId="26" fillId="0" borderId="125" xfId="0" applyFont="1" applyFill="1" applyBorder="1" applyAlignment="1" applyProtection="1">
      <alignment vertical="center" wrapText="1"/>
      <protection locked="0"/>
    </xf>
    <xf numFmtId="0" fontId="26" fillId="0" borderId="126" xfId="0" applyFont="1" applyFill="1" applyBorder="1" applyAlignment="1" applyProtection="1">
      <alignment vertical="center" wrapText="1"/>
      <protection locked="0"/>
    </xf>
    <xf numFmtId="0" fontId="26" fillId="0" borderId="127" xfId="0" applyFont="1" applyFill="1" applyBorder="1" applyAlignment="1" applyProtection="1">
      <alignment vertical="center" wrapText="1"/>
      <protection locked="0"/>
    </xf>
    <xf numFmtId="0" fontId="30" fillId="0" borderId="3" xfId="0" applyFont="1" applyBorder="1" applyAlignment="1" applyProtection="1">
      <alignment vertical="center" wrapText="1" shrinkToFit="1"/>
      <protection locked="0"/>
    </xf>
    <xf numFmtId="0" fontId="30" fillId="0" borderId="56" xfId="0" applyFont="1" applyBorder="1" applyAlignment="1" applyProtection="1">
      <alignment vertical="center" wrapText="1" shrinkToFit="1"/>
      <protection locked="0"/>
    </xf>
    <xf numFmtId="0" fontId="34" fillId="0" borderId="0" xfId="0" applyFont="1" applyFill="1" applyBorder="1" applyAlignment="1" applyProtection="1">
      <alignment vertical="center"/>
      <protection locked="0"/>
    </xf>
    <xf numFmtId="0" fontId="30" fillId="0" borderId="74" xfId="0" applyFont="1" applyBorder="1" applyAlignment="1" applyProtection="1">
      <alignment vertical="center" wrapText="1" shrinkToFit="1"/>
      <protection locked="0"/>
    </xf>
    <xf numFmtId="0" fontId="131" fillId="0" borderId="0" xfId="0" applyFont="1" applyFill="1" applyBorder="1" applyAlignment="1" applyProtection="1">
      <alignment vertical="center"/>
      <protection locked="0"/>
    </xf>
    <xf numFmtId="0" fontId="35" fillId="3" borderId="0" xfId="0" applyFont="1" applyFill="1" applyBorder="1" applyAlignment="1" applyProtection="1">
      <alignment horizontal="center" vertical="center" wrapText="1"/>
      <protection locked="0"/>
    </xf>
    <xf numFmtId="0" fontId="26" fillId="3" borderId="8" xfId="0" applyFont="1" applyFill="1" applyBorder="1" applyAlignment="1" applyProtection="1">
      <alignment vertical="center" wrapText="1"/>
      <protection locked="0"/>
    </xf>
    <xf numFmtId="0" fontId="3" fillId="0" borderId="42" xfId="0" applyNumberFormat="1" applyFont="1" applyBorder="1" applyProtection="1">
      <protection locked="0"/>
    </xf>
    <xf numFmtId="0" fontId="26" fillId="3" borderId="36" xfId="0" applyFont="1" applyFill="1" applyBorder="1" applyAlignment="1" applyProtection="1">
      <alignment vertical="center" wrapText="1"/>
      <protection locked="0"/>
    </xf>
    <xf numFmtId="0" fontId="35" fillId="3" borderId="8" xfId="0" applyFont="1" applyFill="1" applyBorder="1" applyAlignment="1" applyProtection="1">
      <alignment vertical="center" wrapText="1"/>
      <protection locked="0"/>
    </xf>
    <xf numFmtId="0" fontId="3" fillId="0" borderId="0" xfId="0" applyNumberFormat="1" applyFont="1" applyBorder="1" applyProtection="1">
      <protection locked="0"/>
    </xf>
    <xf numFmtId="0" fontId="101" fillId="0" borderId="3" xfId="0" applyFont="1" applyFill="1" applyBorder="1" applyAlignment="1" applyProtection="1">
      <alignment vertical="top" wrapText="1"/>
    </xf>
    <xf numFmtId="0" fontId="27" fillId="3" borderId="36" xfId="0" applyFont="1" applyFill="1" applyBorder="1" applyAlignment="1" applyProtection="1">
      <alignment horizontal="center" vertical="center" wrapText="1" shrinkToFit="1"/>
      <protection locked="0"/>
    </xf>
    <xf numFmtId="0" fontId="26" fillId="0" borderId="0" xfId="0" applyFont="1" applyFill="1" applyBorder="1" applyAlignment="1" applyProtection="1">
      <alignment horizontal="center" vertical="center" shrinkToFit="1"/>
      <protection locked="0"/>
    </xf>
    <xf numFmtId="0" fontId="26" fillId="0" borderId="0" xfId="0" applyFont="1" applyFill="1" applyBorder="1" applyAlignment="1" applyProtection="1">
      <alignment horizontal="center" vertical="center"/>
      <protection locked="0"/>
    </xf>
    <xf numFmtId="0" fontId="3" fillId="0" borderId="1" xfId="0" applyFont="1" applyBorder="1" applyAlignment="1" applyProtection="1">
      <alignment horizontal="center"/>
      <protection locked="0"/>
    </xf>
    <xf numFmtId="0" fontId="3" fillId="0" borderId="0" xfId="0" applyFont="1" applyAlignment="1" applyProtection="1">
      <alignment horizontal="center"/>
      <protection locked="0"/>
    </xf>
    <xf numFmtId="0" fontId="17" fillId="0" borderId="0" xfId="0" applyFont="1" applyBorder="1" applyAlignment="1" applyProtection="1">
      <alignment horizontal="left" vertical="center"/>
      <protection locked="0"/>
    </xf>
    <xf numFmtId="0" fontId="17" fillId="0" borderId="17" xfId="0" applyFont="1" applyBorder="1" applyAlignment="1" applyProtection="1">
      <alignment horizontal="left" vertical="center"/>
      <protection locked="0"/>
    </xf>
    <xf numFmtId="0" fontId="9" fillId="0" borderId="0" xfId="0" applyFont="1" applyFill="1" applyBorder="1" applyAlignment="1" applyProtection="1">
      <alignment horizontal="center" vertical="center" shrinkToFit="1"/>
      <protection locked="0"/>
    </xf>
    <xf numFmtId="0" fontId="3" fillId="2" borderId="69" xfId="0" applyFont="1" applyFill="1" applyBorder="1" applyAlignment="1" applyProtection="1">
      <alignment horizontal="center" vertical="top"/>
    </xf>
    <xf numFmtId="0" fontId="3" fillId="2" borderId="69" xfId="0" applyFont="1" applyFill="1" applyBorder="1" applyAlignment="1" applyProtection="1">
      <alignment horizontal="center" vertical="center"/>
    </xf>
    <xf numFmtId="0" fontId="8" fillId="2" borderId="1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23" fillId="0" borderId="0" xfId="0" applyFont="1" applyAlignment="1" applyProtection="1">
      <alignment horizontal="center"/>
      <protection locked="0"/>
    </xf>
    <xf numFmtId="0" fontId="52" fillId="0" borderId="17" xfId="0" applyFont="1" applyBorder="1" applyAlignment="1" applyProtection="1">
      <alignment horizontal="left" vertical="center"/>
      <protection locked="0"/>
    </xf>
    <xf numFmtId="0" fontId="35" fillId="0" borderId="1" xfId="0" applyFont="1" applyBorder="1" applyAlignment="1" applyProtection="1">
      <alignment horizontal="center"/>
      <protection locked="0"/>
    </xf>
    <xf numFmtId="0" fontId="38" fillId="0" borderId="0" xfId="0" applyFont="1" applyFill="1" applyBorder="1" applyAlignment="1" applyProtection="1">
      <alignment vertical="center"/>
      <protection locked="0"/>
    </xf>
    <xf numFmtId="0" fontId="36" fillId="2" borderId="4" xfId="0" applyFont="1" applyFill="1" applyBorder="1" applyAlignment="1" applyProtection="1">
      <alignment horizontal="center" vertical="center" wrapText="1"/>
    </xf>
    <xf numFmtId="0" fontId="36" fillId="2" borderId="0" xfId="0" applyFont="1" applyFill="1" applyBorder="1" applyAlignment="1" applyProtection="1">
      <alignment horizontal="center" vertical="center" wrapText="1"/>
    </xf>
    <xf numFmtId="0" fontId="26" fillId="2" borderId="0"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shrinkToFit="1"/>
      <protection locked="0"/>
    </xf>
    <xf numFmtId="0" fontId="26" fillId="0" borderId="20" xfId="0" applyFont="1" applyFill="1" applyBorder="1" applyAlignment="1" applyProtection="1">
      <alignment vertical="center"/>
      <protection locked="0"/>
    </xf>
    <xf numFmtId="0" fontId="26" fillId="0" borderId="0" xfId="0" applyFont="1" applyFill="1" applyBorder="1" applyAlignment="1" applyProtection="1">
      <alignment vertical="center"/>
      <protection locked="0"/>
    </xf>
    <xf numFmtId="0" fontId="26" fillId="0" borderId="6"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xf>
    <xf numFmtId="0" fontId="13" fillId="0" borderId="0" xfId="0" applyFont="1" applyBorder="1" applyAlignment="1" applyProtection="1">
      <alignment horizontal="center" shrinkToFit="1"/>
      <protection locked="0"/>
    </xf>
    <xf numFmtId="0" fontId="39" fillId="0" borderId="0" xfId="0" applyFont="1" applyBorder="1" applyAlignment="1" applyProtection="1">
      <alignment horizontal="center" shrinkToFit="1"/>
      <protection locked="0"/>
    </xf>
    <xf numFmtId="0" fontId="103" fillId="0" borderId="42" xfId="0" applyFont="1" applyFill="1" applyBorder="1" applyProtection="1">
      <protection locked="0"/>
    </xf>
    <xf numFmtId="0" fontId="3" fillId="0" borderId="42" xfId="0" applyFont="1" applyFill="1" applyBorder="1" applyProtection="1">
      <protection locked="0"/>
    </xf>
    <xf numFmtId="0" fontId="3" fillId="0" borderId="0" xfId="0" applyFont="1" applyFill="1" applyBorder="1" applyProtection="1">
      <protection locked="0"/>
    </xf>
    <xf numFmtId="0" fontId="13" fillId="0" borderId="0" xfId="0" applyFont="1" applyBorder="1" applyAlignment="1" applyProtection="1">
      <alignment horizontal="center" shrinkToFit="1"/>
    </xf>
    <xf numFmtId="0" fontId="3" fillId="2" borderId="69" xfId="0" applyFont="1" applyFill="1" applyBorder="1" applyAlignment="1" applyProtection="1">
      <alignment horizontal="center" vertical="center"/>
    </xf>
    <xf numFmtId="0" fontId="3" fillId="2" borderId="69" xfId="0" applyFont="1" applyFill="1" applyBorder="1" applyAlignment="1" applyProtection="1">
      <alignment horizontal="center" vertical="top"/>
    </xf>
    <xf numFmtId="0" fontId="3" fillId="0" borderId="1" xfId="0" applyFont="1" applyBorder="1" applyAlignment="1" applyProtection="1">
      <alignment horizontal="center"/>
    </xf>
    <xf numFmtId="0" fontId="8" fillId="2" borderId="1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26" fillId="0" borderId="20" xfId="0" applyFont="1" applyFill="1" applyBorder="1" applyAlignment="1" applyProtection="1">
      <alignment vertical="center"/>
    </xf>
    <xf numFmtId="0" fontId="26" fillId="0" borderId="0" xfId="0" applyFont="1" applyFill="1" applyBorder="1" applyAlignment="1" applyProtection="1">
      <alignment vertical="center" shrinkToFit="1"/>
    </xf>
    <xf numFmtId="0" fontId="58" fillId="0" borderId="20" xfId="0" applyFont="1" applyFill="1" applyBorder="1" applyAlignment="1" applyProtection="1">
      <alignment vertical="center"/>
    </xf>
    <xf numFmtId="0" fontId="58" fillId="0" borderId="0" xfId="0" applyFont="1" applyFill="1" applyBorder="1" applyAlignment="1" applyProtection="1">
      <alignment vertical="center" shrinkToFit="1"/>
    </xf>
    <xf numFmtId="0" fontId="58" fillId="0" borderId="6" xfId="0" applyFont="1" applyFill="1" applyBorder="1" applyAlignment="1" applyProtection="1">
      <alignment vertical="center"/>
    </xf>
    <xf numFmtId="0" fontId="27" fillId="0" borderId="20" xfId="0" applyFont="1" applyFill="1" applyBorder="1" applyAlignment="1" applyProtection="1">
      <alignment vertical="center"/>
    </xf>
    <xf numFmtId="0" fontId="27" fillId="0" borderId="0" xfId="0" applyFont="1" applyFill="1" applyBorder="1" applyAlignment="1" applyProtection="1">
      <alignment vertical="center" shrinkToFit="1"/>
    </xf>
    <xf numFmtId="0" fontId="27" fillId="0" borderId="6" xfId="0" applyFont="1" applyFill="1" applyBorder="1" applyAlignment="1" applyProtection="1">
      <alignment vertical="center"/>
    </xf>
    <xf numFmtId="0" fontId="60" fillId="0" borderId="20" xfId="0" applyFont="1" applyFill="1" applyBorder="1" applyAlignment="1" applyProtection="1">
      <alignment vertical="center" wrapText="1" shrinkToFit="1"/>
    </xf>
    <xf numFmtId="0" fontId="31" fillId="0" borderId="20" xfId="0" applyFont="1" applyFill="1" applyBorder="1" applyAlignment="1" applyProtection="1">
      <alignment vertical="center"/>
    </xf>
    <xf numFmtId="0" fontId="31" fillId="0" borderId="0" xfId="0" applyFont="1" applyFill="1" applyBorder="1" applyAlignment="1" applyProtection="1">
      <alignment vertical="center"/>
    </xf>
    <xf numFmtId="0" fontId="31" fillId="0" borderId="6" xfId="0" applyFont="1" applyFill="1" applyBorder="1" applyAlignment="1" applyProtection="1">
      <alignment vertical="center"/>
    </xf>
    <xf numFmtId="0" fontId="8" fillId="0" borderId="20" xfId="0" applyFont="1" applyFill="1" applyBorder="1" applyAlignment="1" applyProtection="1">
      <alignment vertical="top"/>
    </xf>
    <xf numFmtId="0" fontId="8" fillId="0" borderId="0" xfId="0" applyFont="1" applyFill="1" applyBorder="1" applyAlignment="1" applyProtection="1">
      <alignment vertical="top"/>
    </xf>
    <xf numFmtId="0" fontId="8" fillId="0" borderId="6" xfId="0" applyFont="1" applyFill="1" applyBorder="1" applyAlignment="1" applyProtection="1">
      <alignment vertical="top"/>
    </xf>
    <xf numFmtId="0" fontId="26" fillId="0" borderId="20" xfId="0" applyFont="1" applyFill="1" applyBorder="1" applyAlignment="1" applyProtection="1">
      <alignment vertical="center" wrapText="1"/>
    </xf>
    <xf numFmtId="0" fontId="26" fillId="0" borderId="0" xfId="0" applyFont="1" applyFill="1" applyBorder="1" applyAlignment="1" applyProtection="1">
      <alignment vertical="center" wrapText="1"/>
    </xf>
    <xf numFmtId="0" fontId="26" fillId="0" borderId="6" xfId="0" applyFont="1" applyFill="1" applyBorder="1" applyAlignment="1" applyProtection="1">
      <alignment vertical="center" wrapText="1"/>
    </xf>
    <xf numFmtId="0" fontId="29" fillId="0" borderId="6" xfId="0" applyFont="1" applyFill="1" applyBorder="1" applyAlignment="1" applyProtection="1">
      <alignment vertical="center" wrapText="1"/>
    </xf>
    <xf numFmtId="0" fontId="27" fillId="3" borderId="36" xfId="0" applyFont="1" applyFill="1" applyBorder="1" applyAlignment="1" applyProtection="1">
      <alignment horizontal="center" vertical="center" wrapText="1" shrinkToFit="1"/>
    </xf>
    <xf numFmtId="0" fontId="26" fillId="3" borderId="36" xfId="0" applyFont="1" applyFill="1" applyBorder="1" applyAlignment="1" applyProtection="1">
      <alignment vertical="center" wrapText="1"/>
    </xf>
    <xf numFmtId="0" fontId="30" fillId="0" borderId="74" xfId="0" applyFont="1" applyBorder="1" applyAlignment="1" applyProtection="1">
      <alignment vertical="center" wrapText="1" shrinkToFit="1"/>
    </xf>
    <xf numFmtId="0" fontId="30" fillId="0" borderId="3" xfId="0" applyFont="1" applyBorder="1" applyAlignment="1" applyProtection="1">
      <alignment vertical="center" wrapText="1" shrinkToFit="1"/>
    </xf>
    <xf numFmtId="0" fontId="30" fillId="0" borderId="56" xfId="0" applyFont="1" applyBorder="1" applyAlignment="1" applyProtection="1">
      <alignment vertical="center" wrapText="1" shrinkToFit="1"/>
    </xf>
    <xf numFmtId="0" fontId="58" fillId="0" borderId="69" xfId="0" applyFont="1" applyFill="1" applyBorder="1" applyAlignment="1" applyProtection="1">
      <alignment vertical="center"/>
    </xf>
    <xf numFmtId="0" fontId="58" fillId="0" borderId="70" xfId="0" applyFont="1" applyFill="1" applyBorder="1" applyAlignment="1" applyProtection="1">
      <alignment vertical="center"/>
    </xf>
    <xf numFmtId="0" fontId="35" fillId="0" borderId="20" xfId="0" applyFont="1" applyFill="1" applyBorder="1" applyAlignment="1" applyProtection="1">
      <alignment vertical="center"/>
    </xf>
    <xf numFmtId="0" fontId="35" fillId="0" borderId="0" xfId="0" applyFont="1" applyFill="1" applyBorder="1" applyAlignment="1" applyProtection="1">
      <alignment vertical="center"/>
    </xf>
    <xf numFmtId="0" fontId="35" fillId="0" borderId="0" xfId="0" applyFont="1" applyFill="1" applyBorder="1" applyAlignment="1" applyProtection="1">
      <alignment vertical="center" shrinkToFit="1"/>
    </xf>
    <xf numFmtId="0" fontId="40" fillId="0" borderId="20" xfId="0" applyFont="1" applyFill="1" applyBorder="1" applyAlignment="1" applyProtection="1">
      <alignment vertical="center"/>
    </xf>
    <xf numFmtId="0" fontId="40" fillId="0" borderId="0" xfId="0" applyFont="1" applyFill="1" applyBorder="1" applyAlignment="1" applyProtection="1">
      <alignment vertical="center" shrinkToFit="1"/>
    </xf>
    <xf numFmtId="0" fontId="40" fillId="0" borderId="6" xfId="0" applyFont="1" applyFill="1" applyBorder="1" applyAlignment="1" applyProtection="1">
      <alignment vertical="center"/>
    </xf>
    <xf numFmtId="0" fontId="41" fillId="0" borderId="20"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vertical="center" shrinkToFit="1"/>
    </xf>
    <xf numFmtId="0" fontId="41" fillId="0" borderId="6" xfId="0" applyFont="1" applyFill="1" applyBorder="1" applyAlignment="1" applyProtection="1">
      <alignment vertical="center"/>
    </xf>
    <xf numFmtId="0" fontId="77" fillId="0" borderId="20" xfId="0" applyFont="1" applyFill="1" applyBorder="1" applyAlignment="1" applyProtection="1">
      <alignment vertical="center" wrapText="1" shrinkToFit="1"/>
    </xf>
    <xf numFmtId="0" fontId="30" fillId="0" borderId="63" xfId="0" applyFont="1" applyFill="1" applyBorder="1" applyAlignment="1" applyProtection="1">
      <alignment vertical="center" wrapText="1" shrinkToFit="1"/>
    </xf>
    <xf numFmtId="0" fontId="30" fillId="0" borderId="36" xfId="0" applyFont="1" applyFill="1" applyBorder="1" applyAlignment="1" applyProtection="1">
      <alignment vertical="center" wrapText="1" shrinkToFit="1"/>
    </xf>
    <xf numFmtId="0" fontId="30" fillId="0" borderId="75" xfId="0" applyFont="1" applyFill="1" applyBorder="1" applyAlignment="1" applyProtection="1">
      <alignment vertical="center" wrapText="1" shrinkToFit="1"/>
    </xf>
    <xf numFmtId="0" fontId="50" fillId="0" borderId="20" xfId="0" applyFont="1" applyFill="1" applyBorder="1" applyAlignment="1" applyProtection="1">
      <alignment vertical="center"/>
    </xf>
    <xf numFmtId="0" fontId="50" fillId="0" borderId="0" xfId="0" applyFont="1" applyFill="1" applyBorder="1" applyAlignment="1" applyProtection="1">
      <alignment vertical="center"/>
    </xf>
    <xf numFmtId="0" fontId="50" fillId="0" borderId="6" xfId="0" applyFont="1" applyFill="1" applyBorder="1" applyAlignment="1" applyProtection="1">
      <alignment vertical="center"/>
    </xf>
    <xf numFmtId="0" fontId="36" fillId="0" borderId="20" xfId="0" applyFont="1" applyFill="1" applyBorder="1" applyAlignment="1" applyProtection="1">
      <alignment vertical="top"/>
    </xf>
    <xf numFmtId="0" fontId="36" fillId="0" borderId="0" xfId="0" applyFont="1" applyFill="1" applyBorder="1" applyAlignment="1" applyProtection="1">
      <alignment vertical="top"/>
    </xf>
    <xf numFmtId="0" fontId="36" fillId="0" borderId="6" xfId="0" applyFont="1" applyFill="1" applyBorder="1" applyAlignment="1" applyProtection="1">
      <alignment vertical="top"/>
    </xf>
    <xf numFmtId="0" fontId="35" fillId="0" borderId="20" xfId="0" applyFont="1" applyFill="1" applyBorder="1" applyAlignment="1" applyProtection="1">
      <alignment vertical="center" wrapText="1"/>
    </xf>
    <xf numFmtId="0" fontId="35" fillId="0" borderId="0" xfId="0" applyFont="1" applyFill="1" applyBorder="1" applyAlignment="1" applyProtection="1">
      <alignment vertical="center" wrapText="1"/>
    </xf>
    <xf numFmtId="0" fontId="35" fillId="0" borderId="6" xfId="0" applyFont="1" applyFill="1" applyBorder="1" applyAlignment="1" applyProtection="1">
      <alignment vertical="center" wrapText="1"/>
    </xf>
    <xf numFmtId="0" fontId="35" fillId="3" borderId="8" xfId="0" applyFont="1" applyFill="1" applyBorder="1" applyAlignment="1" applyProtection="1">
      <alignment vertical="center" wrapText="1"/>
    </xf>
    <xf numFmtId="0" fontId="26" fillId="0" borderId="125" xfId="0" applyFont="1" applyFill="1" applyBorder="1" applyAlignment="1" applyProtection="1">
      <alignment vertical="center" wrapText="1"/>
    </xf>
    <xf numFmtId="0" fontId="26" fillId="0" borderId="77" xfId="0" applyFont="1" applyFill="1" applyBorder="1" applyAlignment="1" applyProtection="1">
      <alignment vertical="center" wrapText="1"/>
    </xf>
    <xf numFmtId="0" fontId="26" fillId="0" borderId="126" xfId="0" applyFont="1" applyFill="1" applyBorder="1" applyAlignment="1" applyProtection="1">
      <alignment vertical="center" wrapText="1"/>
    </xf>
    <xf numFmtId="0" fontId="26" fillId="0" borderId="127" xfId="0" applyFont="1" applyFill="1" applyBorder="1" applyAlignment="1" applyProtection="1">
      <alignment vertical="center" wrapText="1"/>
    </xf>
    <xf numFmtId="0" fontId="64" fillId="0" borderId="0" xfId="0" applyFont="1" applyFill="1" applyBorder="1" applyAlignment="1" applyProtection="1">
      <alignment vertical="center" wrapText="1"/>
    </xf>
    <xf numFmtId="0" fontId="64" fillId="0" borderId="6" xfId="0" applyFont="1" applyFill="1" applyBorder="1" applyAlignment="1" applyProtection="1">
      <alignment vertical="center" wrapText="1"/>
    </xf>
    <xf numFmtId="0" fontId="61" fillId="0" borderId="0" xfId="0" applyFont="1" applyFill="1" applyBorder="1" applyAlignment="1" applyProtection="1">
      <alignment vertical="center"/>
    </xf>
    <xf numFmtId="0" fontId="31" fillId="0" borderId="0" xfId="0" applyFont="1" applyFill="1" applyBorder="1" applyAlignment="1" applyProtection="1">
      <alignment horizontal="center" vertical="center"/>
    </xf>
    <xf numFmtId="0" fontId="58" fillId="0" borderId="0" xfId="0" applyFont="1" applyFill="1" applyBorder="1" applyAlignment="1" applyProtection="1">
      <alignment vertical="center"/>
    </xf>
    <xf numFmtId="0" fontId="61" fillId="0" borderId="17" xfId="0" applyFont="1" applyFill="1" applyBorder="1" applyAlignment="1" applyProtection="1">
      <alignment vertical="center"/>
    </xf>
    <xf numFmtId="0" fontId="31" fillId="0" borderId="17" xfId="0" applyFont="1" applyFill="1" applyBorder="1" applyAlignment="1" applyProtection="1">
      <alignment horizontal="center" vertical="center"/>
    </xf>
    <xf numFmtId="0" fontId="58" fillId="0" borderId="17" xfId="0" applyFont="1" applyFill="1" applyBorder="1" applyAlignment="1" applyProtection="1">
      <alignment vertical="center"/>
    </xf>
    <xf numFmtId="0" fontId="58" fillId="0" borderId="26" xfId="0" applyFont="1" applyFill="1" applyBorder="1" applyAlignment="1" applyProtection="1">
      <alignment vertical="center"/>
    </xf>
    <xf numFmtId="0" fontId="58" fillId="0" borderId="30" xfId="0" applyFont="1" applyFill="1" applyBorder="1" applyAlignment="1" applyProtection="1">
      <alignment vertical="center"/>
    </xf>
    <xf numFmtId="0" fontId="58" fillId="0" borderId="4" xfId="0" applyFont="1" applyFill="1" applyBorder="1" applyAlignment="1" applyProtection="1">
      <alignment vertical="center"/>
    </xf>
    <xf numFmtId="0" fontId="29" fillId="0" borderId="4" xfId="0" applyFont="1" applyFill="1" applyBorder="1" applyAlignment="1" applyProtection="1">
      <alignment vertical="center"/>
    </xf>
    <xf numFmtId="0" fontId="64" fillId="0" borderId="4" xfId="0" applyFont="1" applyFill="1" applyBorder="1" applyAlignment="1" applyProtection="1">
      <alignment vertical="center" shrinkToFit="1"/>
    </xf>
    <xf numFmtId="0" fontId="58" fillId="0" borderId="89" xfId="0" applyFont="1" applyFill="1" applyBorder="1" applyAlignment="1" applyProtection="1">
      <alignment vertical="center"/>
    </xf>
    <xf numFmtId="0" fontId="58" fillId="0" borderId="24" xfId="0" applyFont="1" applyFill="1" applyBorder="1" applyAlignment="1" applyProtection="1">
      <alignment vertical="center"/>
    </xf>
    <xf numFmtId="0" fontId="61" fillId="0" borderId="24" xfId="0" applyFont="1" applyFill="1" applyBorder="1" applyAlignment="1" applyProtection="1">
      <alignment vertical="center"/>
    </xf>
    <xf numFmtId="0" fontId="61" fillId="0" borderId="39" xfId="0" applyFont="1" applyFill="1" applyBorder="1" applyAlignment="1" applyProtection="1">
      <alignment vertical="center"/>
    </xf>
    <xf numFmtId="0" fontId="58" fillId="0" borderId="21" xfId="0" applyFont="1" applyFill="1" applyBorder="1" applyAlignment="1" applyProtection="1">
      <alignment vertical="center"/>
    </xf>
    <xf numFmtId="0" fontId="29" fillId="0" borderId="0" xfId="0" applyFont="1" applyFill="1" applyBorder="1" applyAlignment="1" applyProtection="1">
      <alignment vertical="center"/>
    </xf>
    <xf numFmtId="0" fontId="20" fillId="3" borderId="0" xfId="0" applyFont="1" applyFill="1" applyBorder="1" applyAlignment="1" applyProtection="1">
      <alignment horizontal="center" vertical="top" wrapText="1"/>
    </xf>
    <xf numFmtId="0" fontId="27" fillId="0" borderId="0" xfId="0" applyFont="1" applyFill="1" applyBorder="1" applyAlignment="1" applyProtection="1">
      <alignment vertical="center"/>
    </xf>
    <xf numFmtId="0" fontId="29" fillId="0" borderId="20" xfId="0" applyFont="1" applyFill="1" applyBorder="1" applyAlignment="1" applyProtection="1">
      <alignment vertical="top"/>
    </xf>
    <xf numFmtId="0" fontId="29" fillId="0" borderId="0" xfId="0" applyFont="1" applyFill="1" applyBorder="1" applyAlignment="1" applyProtection="1">
      <alignment vertical="top"/>
    </xf>
    <xf numFmtId="0" fontId="29" fillId="0" borderId="6" xfId="0" applyFont="1" applyFill="1" applyBorder="1" applyAlignment="1" applyProtection="1">
      <alignment vertical="top"/>
    </xf>
    <xf numFmtId="0" fontId="30" fillId="0" borderId="6" xfId="0" applyFont="1" applyFill="1" applyBorder="1" applyAlignment="1" applyProtection="1">
      <alignment vertical="top" wrapText="1"/>
    </xf>
    <xf numFmtId="0" fontId="26" fillId="3" borderId="8" xfId="0" applyFont="1" applyFill="1" applyBorder="1" applyAlignment="1" applyProtection="1">
      <alignment vertical="center" wrapText="1"/>
    </xf>
    <xf numFmtId="0" fontId="8" fillId="0" borderId="0" xfId="0" applyFont="1" applyProtection="1"/>
    <xf numFmtId="0" fontId="29" fillId="0" borderId="1" xfId="0" applyFont="1" applyBorder="1" applyAlignment="1" applyProtection="1"/>
    <xf numFmtId="0" fontId="3" fillId="0" borderId="1" xfId="0" applyFont="1" applyBorder="1" applyAlignment="1" applyProtection="1"/>
    <xf numFmtId="0" fontId="0" fillId="0" borderId="1" xfId="0" applyFont="1" applyBorder="1" applyAlignment="1" applyProtection="1">
      <alignment horizontal="center"/>
      <protection locked="0"/>
    </xf>
    <xf numFmtId="49" fontId="22" fillId="0" borderId="7" xfId="0" applyNumberFormat="1" applyFont="1" applyFill="1" applyBorder="1" applyAlignment="1" applyProtection="1">
      <alignment vertical="top"/>
      <protection locked="0"/>
    </xf>
    <xf numFmtId="49" fontId="22" fillId="0" borderId="0" xfId="0" applyNumberFormat="1" applyFont="1" applyFill="1" applyBorder="1" applyAlignment="1" applyProtection="1">
      <alignment vertical="top"/>
      <protection locked="0"/>
    </xf>
    <xf numFmtId="49" fontId="23" fillId="0" borderId="0" xfId="0" applyNumberFormat="1" applyFont="1" applyFill="1" applyBorder="1" applyAlignment="1" applyProtection="1">
      <alignment horizontal="right"/>
      <protection locked="0"/>
    </xf>
    <xf numFmtId="0" fontId="35" fillId="0" borderId="31" xfId="0" applyFont="1" applyFill="1" applyBorder="1" applyAlignment="1" applyProtection="1">
      <alignment horizontal="right" vertical="center" shrinkToFit="1"/>
    </xf>
    <xf numFmtId="0" fontId="35" fillId="0" borderId="32" xfId="0" applyFont="1" applyFill="1" applyBorder="1" applyAlignment="1" applyProtection="1">
      <alignment vertical="center"/>
    </xf>
    <xf numFmtId="0" fontId="35" fillId="0" borderId="93" xfId="0" applyFont="1" applyFill="1" applyBorder="1" applyAlignment="1" applyProtection="1">
      <alignment vertical="center"/>
    </xf>
    <xf numFmtId="0" fontId="35" fillId="0" borderId="32" xfId="0" applyFont="1" applyFill="1" applyBorder="1" applyAlignment="1" applyProtection="1">
      <alignment horizontal="right" vertical="center"/>
    </xf>
    <xf numFmtId="0" fontId="35" fillId="0" borderId="29" xfId="0" applyFont="1" applyFill="1" applyBorder="1" applyAlignment="1" applyProtection="1">
      <alignment vertical="center"/>
    </xf>
    <xf numFmtId="0" fontId="148" fillId="0" borderId="89" xfId="0" applyFont="1" applyFill="1" applyBorder="1" applyAlignment="1" applyProtection="1">
      <alignment vertical="center"/>
    </xf>
    <xf numFmtId="0" fontId="148" fillId="0" borderId="24" xfId="0" applyFont="1" applyFill="1" applyBorder="1" applyAlignment="1" applyProtection="1">
      <alignment vertical="center"/>
    </xf>
    <xf numFmtId="0" fontId="108" fillId="0" borderId="24" xfId="0" applyFont="1" applyFill="1" applyBorder="1" applyAlignment="1" applyProtection="1">
      <alignment vertical="center"/>
    </xf>
    <xf numFmtId="0" fontId="108" fillId="0" borderId="39" xfId="0" applyFont="1" applyFill="1" applyBorder="1" applyAlignment="1" applyProtection="1">
      <alignment vertical="center"/>
    </xf>
    <xf numFmtId="0" fontId="148" fillId="0" borderId="69" xfId="0" applyFont="1" applyFill="1" applyBorder="1" applyAlignment="1" applyProtection="1">
      <alignment vertical="center"/>
    </xf>
    <xf numFmtId="0" fontId="148" fillId="0" borderId="70" xfId="0" applyFont="1" applyFill="1" applyBorder="1" applyAlignment="1" applyProtection="1">
      <alignment vertical="center"/>
    </xf>
    <xf numFmtId="0" fontId="148" fillId="0" borderId="21" xfId="0" applyFont="1" applyFill="1" applyBorder="1" applyAlignment="1" applyProtection="1">
      <alignment vertical="center"/>
    </xf>
    <xf numFmtId="0" fontId="148" fillId="0" borderId="17" xfId="0" applyFont="1" applyFill="1" applyBorder="1" applyAlignment="1" applyProtection="1">
      <alignment vertical="center"/>
    </xf>
    <xf numFmtId="0" fontId="108" fillId="0" borderId="17" xfId="0" applyFont="1" applyFill="1" applyBorder="1" applyAlignment="1" applyProtection="1">
      <alignment vertical="center"/>
    </xf>
    <xf numFmtId="0" fontId="134" fillId="0" borderId="17" xfId="0" applyFont="1" applyFill="1" applyBorder="1" applyAlignment="1" applyProtection="1">
      <alignment horizontal="center" vertical="center"/>
    </xf>
    <xf numFmtId="0" fontId="148" fillId="0" borderId="26" xfId="0" applyFont="1" applyFill="1" applyBorder="1" applyAlignment="1" applyProtection="1">
      <alignment vertical="center"/>
    </xf>
    <xf numFmtId="0" fontId="148" fillId="0" borderId="30" xfId="0" applyFont="1" applyFill="1" applyBorder="1" applyAlignment="1" applyProtection="1">
      <alignment vertical="center"/>
    </xf>
    <xf numFmtId="0" fontId="148" fillId="0" borderId="4" xfId="0" applyFont="1" applyFill="1" applyBorder="1" applyAlignment="1" applyProtection="1">
      <alignment vertical="center"/>
    </xf>
    <xf numFmtId="0" fontId="22" fillId="0" borderId="4" xfId="0" applyFont="1" applyFill="1" applyBorder="1" applyAlignment="1" applyProtection="1">
      <alignment vertical="center"/>
    </xf>
    <xf numFmtId="0" fontId="23" fillId="0" borderId="6" xfId="0" applyFont="1" applyFill="1" applyBorder="1" applyAlignment="1" applyProtection="1">
      <alignment vertical="center"/>
    </xf>
    <xf numFmtId="0" fontId="148" fillId="0" borderId="20" xfId="0" applyFont="1" applyFill="1" applyBorder="1" applyAlignment="1" applyProtection="1">
      <alignment vertical="center"/>
    </xf>
    <xf numFmtId="0" fontId="148" fillId="0" borderId="0" xfId="0" applyFont="1" applyFill="1" applyBorder="1" applyAlignment="1" applyProtection="1">
      <alignment vertical="center"/>
    </xf>
    <xf numFmtId="0" fontId="148" fillId="0" borderId="0" xfId="0" applyFont="1" applyFill="1" applyBorder="1" applyAlignment="1" applyProtection="1">
      <alignment vertical="center"/>
      <protection locked="0"/>
    </xf>
    <xf numFmtId="0" fontId="148" fillId="0" borderId="6" xfId="0" applyFont="1" applyFill="1" applyBorder="1" applyAlignment="1" applyProtection="1">
      <alignment vertical="center"/>
      <protection locked="0"/>
    </xf>
    <xf numFmtId="0" fontId="23" fillId="0" borderId="125" xfId="0" applyFont="1" applyFill="1" applyBorder="1" applyAlignment="1" applyProtection="1">
      <alignment vertical="center" wrapText="1"/>
    </xf>
    <xf numFmtId="0" fontId="23" fillId="0" borderId="77" xfId="0" applyFont="1" applyFill="1" applyBorder="1" applyAlignment="1" applyProtection="1">
      <alignment vertical="center" wrapText="1"/>
    </xf>
    <xf numFmtId="0" fontId="23" fillId="0" borderId="126" xfId="0" applyFont="1" applyFill="1" applyBorder="1" applyAlignment="1" applyProtection="1">
      <alignment vertical="center" wrapText="1"/>
    </xf>
    <xf numFmtId="0" fontId="23" fillId="0" borderId="127"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23" fillId="0" borderId="6" xfId="0" applyFont="1" applyFill="1" applyBorder="1" applyAlignment="1" applyProtection="1">
      <alignment vertical="center" wrapText="1"/>
    </xf>
    <xf numFmtId="0" fontId="38" fillId="0" borderId="1" xfId="0" applyFont="1" applyBorder="1" applyAlignment="1" applyProtection="1">
      <alignment horizontal="center"/>
      <protection locked="0"/>
    </xf>
    <xf numFmtId="0" fontId="26" fillId="0" borderId="7" xfId="0" applyFont="1" applyFill="1" applyBorder="1" applyAlignment="1" applyProtection="1">
      <alignment horizontal="right" vertical="center" shrinkToFit="1"/>
    </xf>
    <xf numFmtId="0" fontId="29" fillId="0" borderId="0" xfId="0" applyFont="1" applyFill="1" applyBorder="1" applyAlignment="1" applyProtection="1">
      <alignment vertical="center" shrinkToFit="1"/>
    </xf>
    <xf numFmtId="0" fontId="34" fillId="2" borderId="3" xfId="0" applyFont="1" applyFill="1" applyBorder="1" applyAlignment="1" applyProtection="1">
      <alignment horizontal="center" vertical="center"/>
      <protection locked="0"/>
    </xf>
    <xf numFmtId="0" fontId="34" fillId="2" borderId="3" xfId="0" applyFont="1" applyFill="1" applyBorder="1" applyAlignment="1" applyProtection="1">
      <alignment vertical="center"/>
      <protection locked="0"/>
    </xf>
    <xf numFmtId="0" fontId="26" fillId="0" borderId="0" xfId="0" applyFont="1" applyFill="1" applyBorder="1" applyAlignment="1" applyProtection="1">
      <alignment horizontal="center" vertical="center" shrinkToFit="1"/>
    </xf>
    <xf numFmtId="0" fontId="27" fillId="3" borderId="63" xfId="0" applyFont="1" applyFill="1" applyBorder="1" applyAlignment="1" applyProtection="1">
      <alignment horizontal="center" vertical="center" wrapText="1" shrinkToFit="1"/>
    </xf>
    <xf numFmtId="0" fontId="27" fillId="3" borderId="36" xfId="0" applyFont="1" applyFill="1" applyBorder="1" applyAlignment="1" applyProtection="1">
      <alignment horizontal="center" vertical="center" wrapText="1" shrinkToFit="1"/>
    </xf>
    <xf numFmtId="0" fontId="133" fillId="3" borderId="36" xfId="0" applyFont="1" applyFill="1" applyBorder="1" applyAlignment="1" applyProtection="1">
      <alignment horizontal="center" vertical="center" shrinkToFit="1"/>
    </xf>
    <xf numFmtId="0" fontId="133" fillId="3" borderId="75" xfId="0" applyFont="1" applyFill="1" applyBorder="1" applyAlignment="1" applyProtection="1">
      <alignment horizontal="center" vertical="center" shrinkToFit="1"/>
    </xf>
    <xf numFmtId="0" fontId="27" fillId="0" borderId="60" xfId="0" applyFont="1" applyBorder="1" applyAlignment="1" applyProtection="1">
      <alignment horizontal="center" vertical="center" textRotation="255"/>
    </xf>
    <xf numFmtId="0" fontId="27" fillId="0" borderId="47" xfId="0" applyFont="1" applyBorder="1" applyAlignment="1" applyProtection="1">
      <alignment horizontal="center" vertical="center" textRotation="255"/>
    </xf>
    <xf numFmtId="0" fontId="27" fillId="0" borderId="135" xfId="0" applyFont="1" applyBorder="1" applyAlignment="1" applyProtection="1">
      <alignment horizontal="center" vertical="center" textRotation="255"/>
    </xf>
    <xf numFmtId="0" fontId="94" fillId="0" borderId="133" xfId="0" applyFont="1" applyFill="1" applyBorder="1" applyAlignment="1" applyProtection="1">
      <alignment horizontal="left" vertical="top" wrapText="1"/>
    </xf>
    <xf numFmtId="0" fontId="94" fillId="0" borderId="0" xfId="0" applyFont="1" applyFill="1" applyBorder="1" applyAlignment="1" applyProtection="1">
      <alignment horizontal="left" vertical="top" wrapText="1"/>
    </xf>
    <xf numFmtId="0" fontId="94" fillId="0" borderId="134" xfId="0" applyFont="1" applyFill="1" applyBorder="1" applyAlignment="1" applyProtection="1">
      <alignment horizontal="left" vertical="top" wrapText="1"/>
    </xf>
    <xf numFmtId="0" fontId="94" fillId="0" borderId="121" xfId="0" applyFont="1" applyFill="1" applyBorder="1" applyAlignment="1" applyProtection="1">
      <alignment horizontal="left" vertical="top" wrapText="1"/>
    </xf>
    <xf numFmtId="0" fontId="94" fillId="0" borderId="122" xfId="0" applyFont="1" applyFill="1" applyBorder="1" applyAlignment="1" applyProtection="1">
      <alignment horizontal="left" vertical="top" wrapText="1"/>
    </xf>
    <xf numFmtId="0" fontId="94" fillId="0" borderId="123" xfId="0" applyFont="1" applyFill="1" applyBorder="1" applyAlignment="1" applyProtection="1">
      <alignment horizontal="left" vertical="top" wrapText="1"/>
    </xf>
    <xf numFmtId="0" fontId="34" fillId="0" borderId="20" xfId="0" applyFont="1" applyFill="1" applyBorder="1" applyAlignment="1" applyProtection="1">
      <alignment horizontal="left" vertical="center"/>
      <protection locked="0"/>
    </xf>
    <xf numFmtId="0" fontId="34" fillId="0" borderId="0" xfId="0" applyFont="1" applyFill="1" applyBorder="1" applyAlignment="1" applyProtection="1">
      <alignment horizontal="left" vertical="center"/>
      <protection locked="0"/>
    </xf>
    <xf numFmtId="0" fontId="34" fillId="0" borderId="6" xfId="0" applyFont="1" applyFill="1" applyBorder="1" applyAlignment="1" applyProtection="1">
      <alignment horizontal="left" vertical="center"/>
      <protection locked="0"/>
    </xf>
    <xf numFmtId="0" fontId="61" fillId="0" borderId="24" xfId="0" applyFont="1" applyFill="1" applyBorder="1" applyAlignment="1" applyProtection="1">
      <alignment horizontal="center" vertical="center"/>
    </xf>
    <xf numFmtId="0" fontId="61" fillId="0" borderId="39" xfId="0" applyFont="1" applyFill="1" applyBorder="1" applyAlignment="1" applyProtection="1">
      <alignment horizontal="center" vertical="center"/>
    </xf>
    <xf numFmtId="49" fontId="34" fillId="0" borderId="52" xfId="0" applyNumberFormat="1" applyFont="1" applyBorder="1" applyAlignment="1" applyProtection="1">
      <alignment horizontal="center" vertical="center" shrinkToFit="1"/>
      <protection locked="0"/>
    </xf>
    <xf numFmtId="49" fontId="34" fillId="0" borderId="53" xfId="0" applyNumberFormat="1" applyFont="1" applyBorder="1" applyAlignment="1" applyProtection="1">
      <alignment horizontal="center" vertical="center" shrinkToFit="1"/>
      <protection locked="0"/>
    </xf>
    <xf numFmtId="0" fontId="31" fillId="0" borderId="118" xfId="0" applyFont="1" applyFill="1" applyBorder="1" applyAlignment="1" applyProtection="1">
      <alignment horizontal="left" vertical="center" wrapText="1"/>
    </xf>
    <xf numFmtId="0" fontId="31" fillId="0" borderId="119" xfId="0" applyFont="1" applyFill="1" applyBorder="1" applyAlignment="1" applyProtection="1">
      <alignment horizontal="left" vertical="center" wrapText="1"/>
    </xf>
    <xf numFmtId="0" fontId="31" fillId="0" borderId="120" xfId="0" applyFont="1" applyFill="1" applyBorder="1" applyAlignment="1" applyProtection="1">
      <alignment horizontal="left" vertical="center" wrapText="1"/>
    </xf>
    <xf numFmtId="49" fontId="34" fillId="0" borderId="90" xfId="0" applyNumberFormat="1" applyFont="1" applyBorder="1" applyAlignment="1" applyProtection="1">
      <alignment horizontal="center" vertical="center" shrinkToFit="1"/>
      <protection locked="0"/>
    </xf>
    <xf numFmtId="49" fontId="34" fillId="0" borderId="51" xfId="0" applyNumberFormat="1" applyFont="1" applyBorder="1" applyAlignment="1" applyProtection="1">
      <alignment horizontal="center" vertical="center" shrinkToFit="1"/>
      <protection locked="0"/>
    </xf>
    <xf numFmtId="0" fontId="61" fillId="0" borderId="24" xfId="0" applyFont="1" applyFill="1" applyBorder="1" applyAlignment="1" applyProtection="1">
      <alignment horizontal="center" vertical="center" shrinkToFit="1"/>
    </xf>
    <xf numFmtId="0" fontId="61" fillId="0" borderId="39" xfId="0" applyFont="1" applyFill="1" applyBorder="1" applyAlignment="1" applyProtection="1">
      <alignment horizontal="center" vertical="center" shrinkToFit="1"/>
    </xf>
    <xf numFmtId="0" fontId="26" fillId="0" borderId="97" xfId="0" applyFont="1" applyBorder="1" applyAlignment="1" applyProtection="1">
      <alignment horizontal="center" shrinkToFit="1"/>
      <protection locked="0"/>
    </xf>
    <xf numFmtId="0" fontId="26" fillId="0" borderId="94" xfId="0" applyFont="1" applyBorder="1" applyAlignment="1" applyProtection="1">
      <alignment horizontal="center" shrinkToFit="1"/>
      <protection locked="0"/>
    </xf>
    <xf numFmtId="0" fontId="26" fillId="0" borderId="98" xfId="0" applyFont="1" applyBorder="1" applyAlignment="1" applyProtection="1">
      <alignment horizontal="center" shrinkToFit="1"/>
      <protection locked="0"/>
    </xf>
    <xf numFmtId="49" fontId="26" fillId="0" borderId="28" xfId="0" applyNumberFormat="1" applyFont="1" applyFill="1" applyBorder="1" applyAlignment="1" applyProtection="1">
      <alignment horizontal="center" vertical="center" wrapText="1" shrinkToFit="1"/>
      <protection locked="0"/>
    </xf>
    <xf numFmtId="49" fontId="26" fillId="0" borderId="17" xfId="0" applyNumberFormat="1" applyFont="1" applyFill="1" applyBorder="1" applyAlignment="1" applyProtection="1">
      <alignment horizontal="center" vertical="center" wrapText="1" shrinkToFit="1"/>
      <protection locked="0"/>
    </xf>
    <xf numFmtId="49" fontId="26" fillId="0" borderId="26" xfId="0" applyNumberFormat="1" applyFont="1" applyFill="1" applyBorder="1" applyAlignment="1" applyProtection="1">
      <alignment horizontal="center" vertical="center" wrapText="1" shrinkToFit="1"/>
      <protection locked="0"/>
    </xf>
    <xf numFmtId="49" fontId="34" fillId="3" borderId="12" xfId="0" applyNumberFormat="1" applyFont="1" applyFill="1" applyBorder="1" applyAlignment="1" applyProtection="1">
      <alignment horizontal="center" vertical="center" wrapText="1"/>
      <protection locked="0"/>
    </xf>
    <xf numFmtId="49" fontId="34" fillId="3" borderId="1" xfId="0" applyNumberFormat="1" applyFont="1" applyFill="1" applyBorder="1" applyAlignment="1" applyProtection="1">
      <alignment horizontal="center" vertical="center" wrapText="1"/>
      <protection locked="0"/>
    </xf>
    <xf numFmtId="49" fontId="34" fillId="3" borderId="5" xfId="0" applyNumberFormat="1" applyFont="1" applyFill="1" applyBorder="1" applyAlignment="1" applyProtection="1">
      <alignment horizontal="center" vertical="center" wrapText="1"/>
      <protection locked="0"/>
    </xf>
    <xf numFmtId="0" fontId="8" fillId="0" borderId="17" xfId="0" applyFont="1" applyFill="1" applyBorder="1" applyAlignment="1" applyProtection="1">
      <alignment horizontal="center" shrinkToFit="1"/>
      <protection locked="0"/>
    </xf>
    <xf numFmtId="0" fontId="8" fillId="0" borderId="18" xfId="0" applyFont="1" applyFill="1" applyBorder="1" applyAlignment="1" applyProtection="1">
      <alignment horizontal="center" shrinkToFit="1"/>
      <protection locked="0"/>
    </xf>
    <xf numFmtId="0" fontId="8" fillId="0" borderId="24" xfId="0" applyFont="1" applyFill="1" applyBorder="1" applyAlignment="1" applyProtection="1">
      <alignment horizontal="left" vertical="center"/>
    </xf>
    <xf numFmtId="0" fontId="29" fillId="0" borderId="24" xfId="0" applyFont="1" applyFill="1" applyBorder="1" applyAlignment="1" applyProtection="1">
      <alignment horizontal="left" vertical="center"/>
    </xf>
    <xf numFmtId="0" fontId="1" fillId="0" borderId="0" xfId="0" applyFont="1" applyFill="1" applyBorder="1" applyAlignment="1" applyProtection="1">
      <alignment horizontal="center" vertical="center" shrinkToFit="1"/>
      <protection locked="0"/>
    </xf>
    <xf numFmtId="0" fontId="1" fillId="0" borderId="6" xfId="0" applyFont="1" applyFill="1" applyBorder="1" applyAlignment="1" applyProtection="1">
      <alignment horizontal="center" vertical="center" shrinkToFit="1"/>
      <protection locked="0"/>
    </xf>
    <xf numFmtId="0" fontId="31" fillId="0" borderId="30" xfId="0" applyFont="1" applyFill="1" applyBorder="1" applyAlignment="1" applyProtection="1">
      <alignment horizontal="center" vertical="center" shrinkToFit="1"/>
    </xf>
    <xf numFmtId="0" fontId="31" fillId="0" borderId="4" xfId="0" applyFont="1" applyFill="1" applyBorder="1" applyAlignment="1" applyProtection="1">
      <alignment horizontal="center" vertical="center" shrinkToFit="1"/>
    </xf>
    <xf numFmtId="0" fontId="31" fillId="0" borderId="14" xfId="0" applyFont="1" applyFill="1" applyBorder="1" applyAlignment="1" applyProtection="1">
      <alignment horizontal="center" vertical="center" shrinkToFit="1"/>
    </xf>
    <xf numFmtId="0" fontId="31" fillId="0" borderId="20" xfId="0" applyFont="1" applyFill="1" applyBorder="1" applyAlignment="1" applyProtection="1">
      <alignment horizontal="center" vertical="center" shrinkToFit="1"/>
    </xf>
    <xf numFmtId="0" fontId="31" fillId="0" borderId="0" xfId="0" applyFont="1" applyFill="1" applyBorder="1" applyAlignment="1" applyProtection="1">
      <alignment horizontal="center" vertical="center" shrinkToFit="1"/>
    </xf>
    <xf numFmtId="0" fontId="31" fillId="0" borderId="15" xfId="0" applyFont="1" applyFill="1" applyBorder="1" applyAlignment="1" applyProtection="1">
      <alignment horizontal="center" vertical="center" shrinkToFit="1"/>
    </xf>
    <xf numFmtId="0" fontId="3" fillId="2" borderId="4"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shrinkToFit="1"/>
      <protection locked="0"/>
    </xf>
    <xf numFmtId="0" fontId="9" fillId="0" borderId="6" xfId="0" applyFont="1" applyFill="1" applyBorder="1" applyAlignment="1" applyProtection="1">
      <alignment horizontal="center" vertical="center" shrinkToFit="1"/>
      <protection locked="0"/>
    </xf>
    <xf numFmtId="0" fontId="78" fillId="0" borderId="4" xfId="0" applyFont="1" applyFill="1" applyBorder="1" applyAlignment="1" applyProtection="1">
      <alignment horizontal="center" vertical="center" shrinkToFit="1"/>
      <protection locked="0"/>
    </xf>
    <xf numFmtId="0" fontId="78" fillId="0" borderId="3" xfId="0" applyFont="1" applyFill="1" applyBorder="1" applyAlignment="1" applyProtection="1">
      <alignment horizontal="center" vertical="center" shrinkToFit="1"/>
      <protection locked="0"/>
    </xf>
    <xf numFmtId="0" fontId="99" fillId="0" borderId="4" xfId="0" applyFont="1" applyFill="1" applyBorder="1" applyAlignment="1" applyProtection="1">
      <alignment horizontal="center" vertical="center" shrinkToFit="1"/>
    </xf>
    <xf numFmtId="0" fontId="99" fillId="0" borderId="3" xfId="0" applyFont="1" applyFill="1" applyBorder="1" applyAlignment="1" applyProtection="1">
      <alignment horizontal="center" vertical="center" shrinkToFit="1"/>
    </xf>
    <xf numFmtId="0" fontId="27" fillId="0" borderId="13" xfId="0" applyFont="1" applyFill="1" applyBorder="1" applyAlignment="1" applyProtection="1">
      <alignment horizontal="center" vertical="center" wrapText="1" shrinkToFit="1"/>
    </xf>
    <xf numFmtId="0" fontId="27" fillId="0" borderId="4" xfId="0" applyFont="1" applyFill="1" applyBorder="1" applyAlignment="1" applyProtection="1">
      <alignment horizontal="center" vertical="center" wrapText="1" shrinkToFit="1"/>
    </xf>
    <xf numFmtId="49" fontId="34" fillId="0" borderId="4" xfId="0" applyNumberFormat="1" applyFont="1" applyFill="1" applyBorder="1" applyAlignment="1" applyProtection="1">
      <alignment horizontal="center" vertical="center" shrinkToFit="1"/>
      <protection locked="0"/>
    </xf>
    <xf numFmtId="49" fontId="34" fillId="0" borderId="25" xfId="0" applyNumberFormat="1" applyFont="1" applyFill="1" applyBorder="1" applyAlignment="1" applyProtection="1">
      <alignment horizontal="center" vertical="center" shrinkToFit="1"/>
      <protection locked="0"/>
    </xf>
    <xf numFmtId="49" fontId="34" fillId="2" borderId="9" xfId="0" applyNumberFormat="1" applyFont="1" applyFill="1" applyBorder="1" applyAlignment="1" applyProtection="1">
      <alignment horizontal="center" vertical="center" wrapText="1"/>
      <protection locked="0"/>
    </xf>
    <xf numFmtId="49" fontId="34" fillId="2" borderId="8" xfId="0" applyNumberFormat="1" applyFont="1" applyFill="1" applyBorder="1" applyAlignment="1" applyProtection="1">
      <alignment horizontal="center" vertical="center" wrapText="1"/>
      <protection locked="0"/>
    </xf>
    <xf numFmtId="49" fontId="34" fillId="2" borderId="45" xfId="0" applyNumberFormat="1" applyFont="1" applyFill="1" applyBorder="1" applyAlignment="1" applyProtection="1">
      <alignment horizontal="center" vertical="center" wrapText="1"/>
      <protection locked="0"/>
    </xf>
    <xf numFmtId="49" fontId="34" fillId="2" borderId="16" xfId="0" applyNumberFormat="1" applyFont="1" applyFill="1" applyBorder="1" applyAlignment="1" applyProtection="1">
      <alignment horizontal="center" vertical="center" wrapText="1"/>
      <protection locked="0"/>
    </xf>
    <xf numFmtId="49" fontId="34" fillId="2" borderId="17" xfId="0" applyNumberFormat="1" applyFont="1" applyFill="1" applyBorder="1" applyAlignment="1" applyProtection="1">
      <alignment horizontal="center" vertical="center" wrapText="1"/>
      <protection locked="0"/>
    </xf>
    <xf numFmtId="49" fontId="34" fillId="2" borderId="26" xfId="0" applyNumberFormat="1" applyFont="1" applyFill="1" applyBorder="1" applyAlignment="1" applyProtection="1">
      <alignment horizontal="center" vertical="center" wrapText="1"/>
      <protection locked="0"/>
    </xf>
    <xf numFmtId="0" fontId="61" fillId="0" borderId="76" xfId="0" applyFont="1" applyFill="1" applyBorder="1" applyAlignment="1" applyProtection="1">
      <alignment horizontal="left" vertical="center" wrapText="1"/>
    </xf>
    <xf numFmtId="0" fontId="61" fillId="0" borderId="77" xfId="0" applyFont="1" applyFill="1" applyBorder="1" applyAlignment="1" applyProtection="1">
      <alignment horizontal="left" vertical="center" wrapText="1"/>
    </xf>
    <xf numFmtId="0" fontId="61" fillId="0" borderId="78" xfId="0" applyFont="1" applyFill="1" applyBorder="1" applyAlignment="1" applyProtection="1">
      <alignment horizontal="left" vertical="center" wrapText="1"/>
    </xf>
    <xf numFmtId="0" fontId="61" fillId="0" borderId="80" xfId="0" applyFont="1" applyFill="1" applyBorder="1" applyAlignment="1" applyProtection="1">
      <alignment horizontal="left" vertical="center" wrapText="1"/>
    </xf>
    <xf numFmtId="0" fontId="61" fillId="0" borderId="81" xfId="0" applyFont="1" applyFill="1" applyBorder="1" applyAlignment="1" applyProtection="1">
      <alignment horizontal="left" vertical="center" wrapText="1"/>
    </xf>
    <xf numFmtId="0" fontId="61" fillId="0" borderId="82" xfId="0" applyFont="1" applyFill="1" applyBorder="1" applyAlignment="1" applyProtection="1">
      <alignment horizontal="left" vertical="center" wrapText="1"/>
    </xf>
    <xf numFmtId="0" fontId="4" fillId="2" borderId="117" xfId="0" applyFont="1" applyFill="1" applyBorder="1" applyAlignment="1" applyProtection="1">
      <alignment horizontal="left" vertical="center"/>
    </xf>
    <xf numFmtId="0" fontId="4" fillId="2" borderId="77" xfId="0" applyFont="1" applyFill="1" applyBorder="1" applyAlignment="1" applyProtection="1">
      <alignment horizontal="left" vertical="center"/>
    </xf>
    <xf numFmtId="0" fontId="4" fillId="2" borderId="78" xfId="0" applyFont="1" applyFill="1" applyBorder="1" applyAlignment="1" applyProtection="1">
      <alignment horizontal="left" vertical="center"/>
    </xf>
    <xf numFmtId="0" fontId="4" fillId="2" borderId="20"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4" fillId="2" borderId="15" xfId="0" applyFont="1" applyFill="1" applyBorder="1" applyAlignment="1" applyProtection="1">
      <alignment horizontal="left" vertical="center"/>
    </xf>
    <xf numFmtId="0" fontId="4" fillId="0" borderId="30" xfId="0" applyFont="1" applyFill="1" applyBorder="1" applyAlignment="1" applyProtection="1">
      <alignment horizontal="center" vertical="center" shrinkToFit="1"/>
    </xf>
    <xf numFmtId="0" fontId="4" fillId="0" borderId="4" xfId="0" applyFont="1" applyFill="1" applyBorder="1" applyAlignment="1" applyProtection="1">
      <alignment horizontal="center" vertical="center" shrinkToFit="1"/>
    </xf>
    <xf numFmtId="0" fontId="4" fillId="0" borderId="14" xfId="0" applyFont="1" applyFill="1" applyBorder="1" applyAlignment="1" applyProtection="1">
      <alignment horizontal="center" vertical="center" shrinkToFit="1"/>
    </xf>
    <xf numFmtId="0" fontId="4" fillId="0" borderId="20" xfId="0" applyFont="1" applyFill="1" applyBorder="1" applyAlignment="1" applyProtection="1">
      <alignment horizontal="center" vertical="center" shrinkToFit="1"/>
    </xf>
    <xf numFmtId="0" fontId="4" fillId="0" borderId="0" xfId="0" applyFont="1" applyFill="1" applyBorder="1" applyAlignment="1" applyProtection="1">
      <alignment horizontal="center" vertical="center" shrinkToFit="1"/>
    </xf>
    <xf numFmtId="0" fontId="4" fillId="0" borderId="15" xfId="0" applyFont="1" applyFill="1" applyBorder="1" applyAlignment="1" applyProtection="1">
      <alignment horizontal="center" vertical="center" shrinkToFit="1"/>
    </xf>
    <xf numFmtId="0" fontId="4" fillId="0" borderId="21" xfId="0" applyFont="1" applyFill="1" applyBorder="1" applyAlignment="1" applyProtection="1">
      <alignment horizontal="center" vertical="center" shrinkToFit="1"/>
    </xf>
    <xf numFmtId="0" fontId="4" fillId="0" borderId="17" xfId="0" applyFont="1" applyFill="1" applyBorder="1" applyAlignment="1" applyProtection="1">
      <alignment horizontal="center" vertical="center" shrinkToFit="1"/>
    </xf>
    <xf numFmtId="0" fontId="4" fillId="0" borderId="18" xfId="0" applyFont="1" applyFill="1" applyBorder="1" applyAlignment="1" applyProtection="1">
      <alignment horizontal="center" vertical="center" shrinkToFit="1"/>
    </xf>
    <xf numFmtId="0" fontId="34" fillId="0" borderId="84" xfId="0" applyFont="1" applyFill="1" applyBorder="1" applyAlignment="1" applyProtection="1">
      <alignment horizontal="center" vertical="center" wrapText="1"/>
      <protection locked="0"/>
    </xf>
    <xf numFmtId="0" fontId="34" fillId="0" borderId="77" xfId="0" applyFont="1" applyFill="1" applyBorder="1" applyAlignment="1" applyProtection="1">
      <alignment horizontal="center" vertical="center" wrapText="1"/>
      <protection locked="0"/>
    </xf>
    <xf numFmtId="0" fontId="34" fillId="0" borderId="124" xfId="0" applyFont="1" applyFill="1" applyBorder="1" applyAlignment="1" applyProtection="1">
      <alignment horizontal="center" vertical="center" wrapText="1"/>
      <protection locked="0"/>
    </xf>
    <xf numFmtId="0" fontId="34" fillId="0" borderId="7" xfId="0" applyFont="1" applyFill="1" applyBorder="1" applyAlignment="1" applyProtection="1">
      <alignment horizontal="center" vertical="center" wrapText="1"/>
      <protection locked="0"/>
    </xf>
    <xf numFmtId="0" fontId="34" fillId="0" borderId="0" xfId="0" applyFont="1" applyFill="1" applyBorder="1" applyAlignment="1" applyProtection="1">
      <alignment horizontal="center" vertical="center" wrapText="1"/>
      <protection locked="0"/>
    </xf>
    <xf numFmtId="0" fontId="34" fillId="0" borderId="55" xfId="0" applyFont="1" applyFill="1" applyBorder="1" applyAlignment="1" applyProtection="1">
      <alignment horizontal="center" vertical="center" wrapText="1"/>
      <protection locked="0"/>
    </xf>
    <xf numFmtId="0" fontId="34" fillId="0" borderId="1" xfId="0" applyFont="1" applyFill="1" applyBorder="1" applyAlignment="1" applyProtection="1">
      <alignment horizontal="center" vertical="center" shrinkToFit="1"/>
      <protection locked="0"/>
    </xf>
    <xf numFmtId="0" fontId="31" fillId="0" borderId="68" xfId="0" applyFont="1" applyFill="1" applyBorder="1" applyAlignment="1" applyProtection="1">
      <alignment horizontal="center" vertical="center"/>
    </xf>
    <xf numFmtId="0" fontId="31" fillId="0" borderId="69" xfId="0" applyFont="1" applyFill="1" applyBorder="1" applyAlignment="1" applyProtection="1">
      <alignment horizontal="center" vertical="center"/>
    </xf>
    <xf numFmtId="0" fontId="4" fillId="0" borderId="48" xfId="0" applyFont="1" applyFill="1" applyBorder="1" applyAlignment="1" applyProtection="1">
      <alignment horizontal="left" vertical="center" shrinkToFit="1"/>
    </xf>
    <xf numFmtId="0" fontId="4" fillId="0" borderId="1" xfId="0" applyFont="1" applyFill="1" applyBorder="1" applyAlignment="1" applyProtection="1">
      <alignment horizontal="left" vertical="center" shrinkToFit="1"/>
    </xf>
    <xf numFmtId="0" fontId="4" fillId="0" borderId="10" xfId="0" applyFont="1" applyFill="1" applyBorder="1" applyAlignment="1" applyProtection="1">
      <alignment horizontal="left" vertical="center" shrinkToFit="1"/>
    </xf>
    <xf numFmtId="49" fontId="26" fillId="0" borderId="4" xfId="0" applyNumberFormat="1" applyFont="1" applyFill="1" applyBorder="1" applyAlignment="1" applyProtection="1">
      <alignment horizontal="center" shrinkToFit="1"/>
    </xf>
    <xf numFmtId="49" fontId="26" fillId="0" borderId="17" xfId="0" applyNumberFormat="1" applyFont="1" applyFill="1" applyBorder="1" applyAlignment="1" applyProtection="1">
      <alignment horizontal="center" shrinkToFit="1"/>
    </xf>
    <xf numFmtId="0" fontId="26" fillId="0" borderId="0" xfId="0" applyFont="1" applyFill="1" applyBorder="1" applyAlignment="1" applyProtection="1">
      <alignment horizontal="center" vertical="center"/>
      <protection locked="0"/>
    </xf>
    <xf numFmtId="0" fontId="31" fillId="0" borderId="114" xfId="0" applyFont="1" applyFill="1" applyBorder="1" applyAlignment="1" applyProtection="1">
      <alignment horizontal="left" vertical="center"/>
    </xf>
    <xf numFmtId="0" fontId="31" fillId="0" borderId="115" xfId="0" applyFont="1" applyFill="1" applyBorder="1" applyAlignment="1" applyProtection="1">
      <alignment horizontal="left" vertical="center"/>
    </xf>
    <xf numFmtId="0" fontId="8" fillId="0" borderId="0" xfId="0" applyFont="1" applyFill="1" applyBorder="1" applyAlignment="1" applyProtection="1">
      <alignment horizontal="center" vertical="top" shrinkToFit="1"/>
    </xf>
    <xf numFmtId="0" fontId="64" fillId="0" borderId="20" xfId="0"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64" fillId="0" borderId="6" xfId="0" applyFont="1" applyFill="1" applyBorder="1" applyAlignment="1" applyProtection="1">
      <alignment horizontal="center" vertical="center"/>
    </xf>
    <xf numFmtId="0" fontId="3" fillId="0" borderId="1" xfId="0" applyFont="1" applyBorder="1" applyAlignment="1" applyProtection="1">
      <alignment horizontal="left"/>
    </xf>
    <xf numFmtId="0" fontId="20" fillId="0" borderId="3" xfId="0" applyFont="1" applyBorder="1" applyAlignment="1" applyProtection="1">
      <alignment horizontal="center" vertical="center" wrapText="1" shrinkToFit="1"/>
    </xf>
    <xf numFmtId="0" fontId="13" fillId="0" borderId="0" xfId="0" applyFont="1" applyBorder="1" applyAlignment="1" applyProtection="1">
      <alignment horizontal="center" vertical="center" shrinkToFit="1"/>
      <protection locked="0"/>
    </xf>
    <xf numFmtId="0" fontId="13" fillId="0" borderId="0" xfId="0" applyFont="1" applyBorder="1" applyAlignment="1" applyProtection="1">
      <alignment horizontal="center" shrinkToFit="1"/>
    </xf>
    <xf numFmtId="0" fontId="31" fillId="0" borderId="63" xfId="0" applyFont="1" applyFill="1" applyBorder="1" applyAlignment="1" applyProtection="1">
      <alignment horizontal="center" vertical="center" shrinkToFit="1"/>
    </xf>
    <xf numFmtId="0" fontId="31" fillId="0" borderId="36" xfId="0" applyFont="1" applyFill="1" applyBorder="1" applyAlignment="1" applyProtection="1">
      <alignment horizontal="center" vertical="center" shrinkToFit="1"/>
    </xf>
    <xf numFmtId="0" fontId="26" fillId="0" borderId="36"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top" shrinkToFit="1"/>
    </xf>
    <xf numFmtId="0" fontId="8" fillId="0" borderId="4" xfId="0" applyFont="1" applyFill="1" applyBorder="1" applyAlignment="1" applyProtection="1">
      <alignment horizontal="center" vertical="top" shrinkToFit="1"/>
      <protection locked="0"/>
    </xf>
    <xf numFmtId="0" fontId="8" fillId="0" borderId="14" xfId="0" applyFont="1" applyFill="1" applyBorder="1" applyAlignment="1" applyProtection="1">
      <alignment horizontal="center" vertical="top" shrinkToFit="1"/>
      <protection locked="0"/>
    </xf>
    <xf numFmtId="49" fontId="8" fillId="0" borderId="1" xfId="0" applyNumberFormat="1" applyFont="1" applyFill="1" applyBorder="1" applyAlignment="1" applyProtection="1">
      <alignment horizontal="center" vertical="top" shrinkToFit="1"/>
      <protection locked="0"/>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7" xfId="0" applyFont="1" applyFill="1" applyBorder="1" applyAlignment="1" applyProtection="1">
      <alignment horizontal="center" vertical="center"/>
    </xf>
    <xf numFmtId="0" fontId="3" fillId="2" borderId="40" xfId="0" applyFont="1" applyFill="1" applyBorder="1" applyAlignment="1" applyProtection="1">
      <alignment horizontal="center" vertical="center"/>
    </xf>
    <xf numFmtId="0" fontId="3" fillId="2" borderId="41" xfId="0" applyFont="1" applyFill="1" applyBorder="1" applyAlignment="1" applyProtection="1">
      <alignment horizontal="center" vertical="center"/>
    </xf>
    <xf numFmtId="0" fontId="3" fillId="2" borderId="54"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3" fillId="2" borderId="58" xfId="0" applyFont="1" applyFill="1" applyBorder="1" applyAlignment="1" applyProtection="1">
      <alignment horizontal="center" vertical="center"/>
    </xf>
    <xf numFmtId="0" fontId="26" fillId="0" borderId="32" xfId="0"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4" fillId="0" borderId="0" xfId="0" applyFont="1" applyBorder="1" applyAlignment="1" applyProtection="1">
      <alignment horizontal="center"/>
      <protection locked="0"/>
    </xf>
    <xf numFmtId="14" fontId="5" fillId="0" borderId="0" xfId="0" applyNumberFormat="1" applyFont="1" applyBorder="1" applyAlignment="1" applyProtection="1">
      <alignment horizontal="center"/>
      <protection locked="0"/>
    </xf>
    <xf numFmtId="0" fontId="0" fillId="0" borderId="17" xfId="0" applyFont="1" applyBorder="1" applyAlignment="1" applyProtection="1">
      <alignment horizontal="center"/>
      <protection locked="0"/>
    </xf>
    <xf numFmtId="0" fontId="27" fillId="0" borderId="30" xfId="0" applyFont="1" applyBorder="1" applyAlignment="1" applyProtection="1">
      <alignment horizontal="left" vertical="center" shrinkToFit="1"/>
    </xf>
    <xf numFmtId="0" fontId="27" fillId="0" borderId="4" xfId="0" applyFont="1" applyBorder="1" applyAlignment="1" applyProtection="1">
      <alignment horizontal="left" vertical="center" shrinkToFit="1"/>
    </xf>
    <xf numFmtId="0" fontId="27" fillId="0" borderId="14" xfId="0" applyFont="1" applyBorder="1" applyAlignment="1" applyProtection="1">
      <alignment horizontal="left" vertical="center" shrinkToFit="1"/>
    </xf>
    <xf numFmtId="0" fontId="27" fillId="0" borderId="21" xfId="0" applyFont="1" applyBorder="1" applyAlignment="1" applyProtection="1">
      <alignment horizontal="left" vertical="center" shrinkToFit="1"/>
    </xf>
    <xf numFmtId="0" fontId="27" fillId="0" borderId="17" xfId="0" applyFont="1" applyBorder="1" applyAlignment="1" applyProtection="1">
      <alignment horizontal="left" vertical="center" shrinkToFit="1"/>
    </xf>
    <xf numFmtId="0" fontId="27" fillId="0" borderId="18" xfId="0" applyFont="1" applyBorder="1" applyAlignment="1" applyProtection="1">
      <alignment horizontal="left" vertical="center" shrinkToFit="1"/>
    </xf>
    <xf numFmtId="0" fontId="0" fillId="0" borderId="1" xfId="0" applyFont="1" applyBorder="1" applyAlignment="1" applyProtection="1">
      <alignment horizontal="center"/>
      <protection locked="0"/>
    </xf>
    <xf numFmtId="49" fontId="34" fillId="0" borderId="43" xfId="0" applyNumberFormat="1" applyFont="1" applyBorder="1" applyAlignment="1" applyProtection="1">
      <alignment horizontal="center" vertical="center" shrinkToFit="1"/>
      <protection locked="0"/>
    </xf>
    <xf numFmtId="49" fontId="34" fillId="0" borderId="65" xfId="0" applyNumberFormat="1" applyFont="1" applyBorder="1" applyAlignment="1" applyProtection="1">
      <alignment horizontal="center" vertical="center" shrinkToFit="1"/>
      <protection locked="0"/>
    </xf>
    <xf numFmtId="0" fontId="4" fillId="0" borderId="30" xfId="0" applyFont="1" applyFill="1" applyBorder="1" applyAlignment="1" applyProtection="1">
      <alignment horizontal="center" vertical="center"/>
    </xf>
    <xf numFmtId="0" fontId="27" fillId="0" borderId="14" xfId="0" applyFont="1" applyFill="1" applyBorder="1" applyAlignment="1" applyProtection="1">
      <alignment horizontal="center" vertical="center"/>
    </xf>
    <xf numFmtId="0" fontId="27" fillId="0" borderId="74" xfId="0" applyFont="1" applyFill="1" applyBorder="1" applyAlignment="1" applyProtection="1">
      <alignment horizontal="center" vertical="center"/>
    </xf>
    <xf numFmtId="0" fontId="27" fillId="0" borderId="19" xfId="0" applyFont="1" applyFill="1" applyBorder="1" applyAlignment="1" applyProtection="1">
      <alignment horizontal="center" vertical="center"/>
    </xf>
    <xf numFmtId="0" fontId="8" fillId="0" borderId="39" xfId="0" applyFont="1" applyFill="1" applyBorder="1" applyAlignment="1" applyProtection="1">
      <alignment horizontal="left" vertical="center"/>
    </xf>
    <xf numFmtId="49" fontId="3" fillId="0" borderId="4" xfId="0" applyNumberFormat="1" applyFont="1" applyFill="1" applyBorder="1" applyAlignment="1" applyProtection="1">
      <alignment horizontal="left" vertical="center"/>
      <protection locked="0"/>
    </xf>
    <xf numFmtId="49" fontId="3" fillId="0" borderId="25" xfId="0" applyNumberFormat="1" applyFont="1" applyFill="1" applyBorder="1" applyAlignment="1" applyProtection="1">
      <alignment horizontal="left" vertical="center"/>
      <protection locked="0"/>
    </xf>
    <xf numFmtId="49" fontId="3" fillId="0" borderId="16" xfId="0" applyNumberFormat="1" applyFont="1" applyFill="1" applyBorder="1" applyAlignment="1" applyProtection="1">
      <alignment horizontal="left" shrinkToFit="1"/>
      <protection locked="0"/>
    </xf>
    <xf numFmtId="49" fontId="3" fillId="0" borderId="17" xfId="0" applyNumberFormat="1" applyFont="1" applyFill="1" applyBorder="1" applyAlignment="1" applyProtection="1">
      <alignment horizontal="left" shrinkToFit="1"/>
      <protection locked="0"/>
    </xf>
    <xf numFmtId="49" fontId="3" fillId="0" borderId="17" xfId="0" applyNumberFormat="1" applyFont="1" applyFill="1" applyBorder="1" applyAlignment="1" applyProtection="1">
      <alignment horizontal="left" vertical="center"/>
      <protection locked="0"/>
    </xf>
    <xf numFmtId="49" fontId="3" fillId="0" borderId="26" xfId="0" applyNumberFormat="1" applyFont="1" applyFill="1" applyBorder="1" applyAlignment="1" applyProtection="1">
      <alignment horizontal="left" vertical="center"/>
      <protection locked="0"/>
    </xf>
    <xf numFmtId="0" fontId="26" fillId="0" borderId="48" xfId="0" applyFont="1" applyFill="1" applyBorder="1" applyAlignment="1" applyProtection="1">
      <alignment horizontal="center" vertical="center"/>
    </xf>
    <xf numFmtId="0" fontId="26" fillId="0" borderId="1" xfId="0" applyFont="1" applyFill="1" applyBorder="1" applyAlignment="1" applyProtection="1">
      <alignment horizontal="center" vertical="center"/>
    </xf>
    <xf numFmtId="0" fontId="26" fillId="0" borderId="10" xfId="0" applyFont="1" applyFill="1" applyBorder="1" applyAlignment="1" applyProtection="1">
      <alignment horizontal="center" vertical="center"/>
    </xf>
    <xf numFmtId="49" fontId="26" fillId="0" borderId="1" xfId="0" applyNumberFormat="1" applyFont="1" applyFill="1" applyBorder="1" applyAlignment="1" applyProtection="1">
      <alignment horizontal="center" vertical="center"/>
      <protection locked="0"/>
    </xf>
    <xf numFmtId="49" fontId="26" fillId="0" borderId="5" xfId="0" applyNumberFormat="1"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top" shrinkToFit="1"/>
    </xf>
    <xf numFmtId="0" fontId="3" fillId="0" borderId="4" xfId="0" applyFont="1" applyFill="1" applyBorder="1" applyAlignment="1" applyProtection="1">
      <alignment horizontal="center" vertical="center"/>
      <protection locked="0"/>
    </xf>
    <xf numFmtId="0" fontId="7" fillId="0" borderId="17" xfId="0" applyFont="1" applyFill="1" applyBorder="1" applyAlignment="1" applyProtection="1">
      <alignment horizontal="center" vertical="center"/>
      <protection locked="0"/>
    </xf>
    <xf numFmtId="0" fontId="34" fillId="0" borderId="12" xfId="0" applyFont="1" applyFill="1" applyBorder="1" applyAlignment="1" applyProtection="1">
      <alignment horizontal="center" vertical="center" wrapText="1" shrinkToFit="1"/>
      <protection locked="0"/>
    </xf>
    <xf numFmtId="0" fontId="34" fillId="0" borderId="1" xfId="0" applyFont="1" applyFill="1" applyBorder="1" applyAlignment="1" applyProtection="1">
      <alignment horizontal="center" vertical="center" wrapText="1" shrinkToFit="1"/>
      <protection locked="0"/>
    </xf>
    <xf numFmtId="0" fontId="34" fillId="0" borderId="59" xfId="0" applyFont="1" applyFill="1" applyBorder="1" applyAlignment="1" applyProtection="1">
      <alignment horizontal="center" vertical="center" wrapText="1" shrinkToFit="1"/>
      <protection locked="0"/>
    </xf>
    <xf numFmtId="0" fontId="62" fillId="0" borderId="27" xfId="0" applyFont="1" applyFill="1" applyBorder="1" applyAlignment="1" applyProtection="1">
      <alignment horizontal="left" vertical="center" shrinkToFit="1"/>
      <protection locked="0"/>
    </xf>
    <xf numFmtId="0" fontId="62" fillId="0" borderId="4" xfId="0" applyFont="1" applyFill="1" applyBorder="1" applyAlignment="1" applyProtection="1">
      <alignment horizontal="left" vertical="center" shrinkToFit="1"/>
      <protection locked="0"/>
    </xf>
    <xf numFmtId="0" fontId="63" fillId="0" borderId="4" xfId="0" applyFont="1" applyFill="1" applyBorder="1" applyAlignment="1" applyProtection="1">
      <alignment horizontal="left" vertical="center" shrinkToFit="1"/>
      <protection locked="0"/>
    </xf>
    <xf numFmtId="0" fontId="63" fillId="0" borderId="25" xfId="0" applyFont="1" applyFill="1" applyBorder="1" applyAlignment="1" applyProtection="1">
      <alignment horizontal="left" vertical="center" shrinkToFit="1"/>
      <protection locked="0"/>
    </xf>
    <xf numFmtId="0" fontId="64" fillId="0" borderId="20" xfId="0" applyFont="1" applyFill="1" applyBorder="1" applyAlignment="1" applyProtection="1">
      <alignment horizontal="left" vertical="center" wrapText="1"/>
    </xf>
    <xf numFmtId="0" fontId="64" fillId="0" borderId="0" xfId="0" applyFont="1" applyFill="1" applyBorder="1" applyAlignment="1" applyProtection="1">
      <alignment horizontal="left" vertical="center" wrapText="1"/>
    </xf>
    <xf numFmtId="0" fontId="64" fillId="0" borderId="6" xfId="0" applyFont="1" applyFill="1" applyBorder="1" applyAlignment="1" applyProtection="1">
      <alignment horizontal="left" vertical="center" wrapText="1"/>
    </xf>
    <xf numFmtId="0" fontId="53" fillId="0" borderId="49" xfId="0" applyFont="1" applyBorder="1" applyAlignment="1" applyProtection="1">
      <alignment horizontal="right" vertical="center" wrapText="1"/>
    </xf>
    <xf numFmtId="0" fontId="19" fillId="0" borderId="49" xfId="0" applyFont="1" applyBorder="1" applyAlignment="1" applyProtection="1">
      <alignment horizontal="right" vertical="center" wrapText="1"/>
    </xf>
    <xf numFmtId="0" fontId="19" fillId="0" borderId="50" xfId="0" applyFont="1" applyBorder="1" applyAlignment="1" applyProtection="1">
      <alignment horizontal="right" vertical="center" wrapText="1"/>
    </xf>
    <xf numFmtId="0" fontId="3" fillId="0" borderId="17" xfId="0" applyFont="1" applyFill="1" applyBorder="1" applyAlignment="1" applyProtection="1">
      <alignment horizontal="center" vertical="top" shrinkToFit="1"/>
    </xf>
    <xf numFmtId="0" fontId="15" fillId="0" borderId="36" xfId="0" applyFont="1" applyBorder="1" applyAlignment="1" applyProtection="1">
      <alignment horizontal="center" vertical="center"/>
      <protection locked="0"/>
    </xf>
    <xf numFmtId="0" fontId="8" fillId="0" borderId="12" xfId="0" applyFont="1" applyFill="1" applyBorder="1" applyAlignment="1" applyProtection="1">
      <alignment horizontal="center" vertical="top" shrinkToFit="1"/>
    </xf>
    <xf numFmtId="0" fontId="8" fillId="0" borderId="1" xfId="0" applyFont="1" applyFill="1" applyBorder="1" applyAlignment="1" applyProtection="1">
      <alignment horizontal="center" vertical="top" shrinkToFit="1"/>
    </xf>
    <xf numFmtId="0" fontId="3" fillId="0" borderId="35" xfId="0" applyFont="1" applyBorder="1" applyAlignment="1" applyProtection="1">
      <alignment horizontal="center" vertical="center"/>
    </xf>
    <xf numFmtId="0" fontId="3" fillId="0" borderId="33" xfId="0" applyFont="1" applyBorder="1" applyAlignment="1" applyProtection="1">
      <alignment horizontal="center" vertical="center"/>
    </xf>
    <xf numFmtId="0" fontId="15" fillId="0" borderId="36" xfId="0" applyFont="1" applyFill="1" applyBorder="1" applyAlignment="1" applyProtection="1">
      <alignment horizontal="center" vertical="center"/>
      <protection locked="0"/>
    </xf>
    <xf numFmtId="0" fontId="3" fillId="2" borderId="73" xfId="0" applyFont="1" applyFill="1" applyBorder="1" applyAlignment="1" applyProtection="1">
      <alignment horizontal="center" vertical="center"/>
      <protection locked="0"/>
    </xf>
    <xf numFmtId="0" fontId="3" fillId="2" borderId="41" xfId="0" applyFont="1" applyFill="1" applyBorder="1" applyAlignment="1" applyProtection="1">
      <alignment horizontal="center" vertical="center"/>
      <protection locked="0"/>
    </xf>
    <xf numFmtId="0" fontId="3" fillId="2" borderId="46"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19" fillId="0" borderId="13" xfId="0" applyFont="1" applyBorder="1" applyAlignment="1" applyProtection="1">
      <alignment horizontal="right" vertical="center" wrapText="1"/>
    </xf>
    <xf numFmtId="0" fontId="19" fillId="0" borderId="4" xfId="0" applyFont="1" applyBorder="1" applyAlignment="1" applyProtection="1">
      <alignment horizontal="right" vertical="center" wrapText="1"/>
    </xf>
    <xf numFmtId="0" fontId="53" fillId="0" borderId="4" xfId="0" applyFont="1" applyBorder="1" applyAlignment="1" applyProtection="1">
      <alignment horizontal="right" vertical="center"/>
    </xf>
    <xf numFmtId="0" fontId="53" fillId="0" borderId="14" xfId="0" applyFont="1" applyBorder="1" applyAlignment="1" applyProtection="1">
      <alignment horizontal="right" vertical="center"/>
    </xf>
    <xf numFmtId="0" fontId="53" fillId="0" borderId="16" xfId="0" applyFont="1" applyBorder="1" applyAlignment="1" applyProtection="1">
      <alignment horizontal="right" vertical="center"/>
    </xf>
    <xf numFmtId="0" fontId="53" fillId="0" borderId="17" xfId="0" applyFont="1" applyBorder="1" applyAlignment="1" applyProtection="1">
      <alignment horizontal="right" vertical="center"/>
    </xf>
    <xf numFmtId="0" fontId="53" fillId="0" borderId="18" xfId="0" applyFont="1" applyBorder="1" applyAlignment="1" applyProtection="1">
      <alignment horizontal="right" vertical="center"/>
    </xf>
    <xf numFmtId="0" fontId="7" fillId="0" borderId="24" xfId="0" applyFont="1" applyFill="1" applyBorder="1" applyAlignment="1" applyProtection="1">
      <alignment horizontal="left" vertical="center"/>
      <protection locked="0"/>
    </xf>
    <xf numFmtId="0" fontId="26" fillId="0" borderId="20" xfId="0" applyFont="1" applyFill="1" applyBorder="1" applyAlignment="1" applyProtection="1">
      <alignment horizontal="center" vertical="center"/>
    </xf>
    <xf numFmtId="0" fontId="26" fillId="0" borderId="0" xfId="0" applyFont="1" applyFill="1" applyBorder="1" applyAlignment="1" applyProtection="1">
      <alignment horizontal="center" vertical="center"/>
    </xf>
    <xf numFmtId="49" fontId="34" fillId="0" borderId="0" xfId="0" applyNumberFormat="1" applyFont="1" applyFill="1" applyBorder="1" applyAlignment="1" applyProtection="1">
      <alignment horizontal="center" vertical="center"/>
      <protection locked="0"/>
    </xf>
    <xf numFmtId="0" fontId="12" fillId="0" borderId="48" xfId="0" applyFont="1" applyFill="1" applyBorder="1" applyAlignment="1" applyProtection="1">
      <alignment horizontal="left" vertical="center" shrinkToFit="1"/>
    </xf>
    <xf numFmtId="0" fontId="12" fillId="0" borderId="1" xfId="0" applyFont="1" applyFill="1" applyBorder="1" applyAlignment="1" applyProtection="1">
      <alignment horizontal="left" vertical="center" shrinkToFit="1"/>
    </xf>
    <xf numFmtId="0" fontId="12" fillId="0" borderId="10" xfId="0" applyFont="1" applyFill="1" applyBorder="1" applyAlignment="1" applyProtection="1">
      <alignment horizontal="left" vertical="center" shrinkToFit="1"/>
    </xf>
    <xf numFmtId="0" fontId="3" fillId="2" borderId="72" xfId="0" applyFont="1" applyFill="1" applyBorder="1" applyAlignment="1" applyProtection="1">
      <alignment horizontal="center" vertical="center"/>
      <protection locked="0"/>
    </xf>
    <xf numFmtId="0" fontId="3" fillId="2" borderId="35" xfId="0" applyFont="1" applyFill="1" applyBorder="1" applyAlignment="1" applyProtection="1">
      <alignment horizontal="center" vertical="center"/>
      <protection locked="0"/>
    </xf>
    <xf numFmtId="0" fontId="3" fillId="2" borderId="44"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top" shrinkToFit="1"/>
    </xf>
    <xf numFmtId="0" fontId="28" fillId="0" borderId="9"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3" fillId="0" borderId="34" xfId="0" applyFont="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137" fillId="0" borderId="16" xfId="0" applyFont="1" applyFill="1" applyBorder="1" applyAlignment="1" applyProtection="1">
      <alignment horizontal="center" vertical="center" shrinkToFit="1"/>
      <protection locked="0"/>
    </xf>
    <xf numFmtId="0" fontId="137" fillId="0" borderId="17" xfId="0" applyFont="1" applyFill="1" applyBorder="1" applyAlignment="1" applyProtection="1">
      <alignment horizontal="center" vertical="center" shrinkToFit="1"/>
      <protection locked="0"/>
    </xf>
    <xf numFmtId="0" fontId="26" fillId="0" borderId="60" xfId="0" applyFont="1" applyFill="1" applyBorder="1" applyAlignment="1" applyProtection="1">
      <alignment horizontal="center" vertical="center" wrapText="1"/>
    </xf>
    <xf numFmtId="0" fontId="26" fillId="0" borderId="47" xfId="0" applyFont="1" applyFill="1" applyBorder="1" applyAlignment="1" applyProtection="1">
      <alignment horizontal="center" vertical="center" wrapText="1"/>
    </xf>
    <xf numFmtId="0" fontId="26" fillId="0" borderId="22" xfId="0" applyFont="1" applyFill="1" applyBorder="1" applyAlignment="1" applyProtection="1">
      <alignment horizontal="center" vertical="center" wrapText="1"/>
    </xf>
    <xf numFmtId="0" fontId="5" fillId="0" borderId="0" xfId="0" applyFont="1" applyBorder="1" applyAlignment="1" applyProtection="1">
      <alignment horizontal="center"/>
      <protection locked="0"/>
    </xf>
    <xf numFmtId="49" fontId="3" fillId="0" borderId="0" xfId="0" applyNumberFormat="1" applyFont="1" applyFill="1" applyBorder="1" applyAlignment="1" applyProtection="1">
      <alignment horizontal="left"/>
      <protection locked="0"/>
    </xf>
    <xf numFmtId="49" fontId="3" fillId="0" borderId="4" xfId="0" applyNumberFormat="1" applyFont="1" applyFill="1" applyBorder="1" applyAlignment="1" applyProtection="1">
      <alignment horizontal="left"/>
      <protection locked="0"/>
    </xf>
    <xf numFmtId="0" fontId="8" fillId="0" borderId="16" xfId="0" applyFont="1" applyFill="1" applyBorder="1" applyAlignment="1" applyProtection="1">
      <alignment horizontal="center" vertical="top" shrinkToFit="1"/>
    </xf>
    <xf numFmtId="0" fontId="8" fillId="0" borderId="17" xfId="0" applyFont="1" applyFill="1" applyBorder="1" applyAlignment="1" applyProtection="1">
      <alignment horizontal="center" vertical="top" shrinkToFit="1"/>
    </xf>
    <xf numFmtId="0" fontId="53" fillId="0" borderId="13" xfId="0" applyFont="1" applyBorder="1" applyAlignment="1" applyProtection="1">
      <alignment horizontal="right" vertical="center" wrapText="1"/>
    </xf>
    <xf numFmtId="0" fontId="53" fillId="0" borderId="4" xfId="0" applyFont="1" applyBorder="1" applyAlignment="1" applyProtection="1">
      <alignment horizontal="right" vertical="center" wrapText="1"/>
    </xf>
    <xf numFmtId="0" fontId="53" fillId="0" borderId="14" xfId="0" applyFont="1" applyBorder="1" applyAlignment="1" applyProtection="1">
      <alignment horizontal="right" vertical="center" wrapText="1"/>
    </xf>
    <xf numFmtId="0" fontId="53" fillId="0" borderId="16" xfId="0" applyFont="1" applyBorder="1" applyAlignment="1" applyProtection="1">
      <alignment horizontal="right" vertical="center" wrapText="1"/>
    </xf>
    <xf numFmtId="0" fontId="53" fillId="0" borderId="17" xfId="0" applyFont="1" applyBorder="1" applyAlignment="1" applyProtection="1">
      <alignment horizontal="right" vertical="center" wrapText="1"/>
    </xf>
    <xf numFmtId="0" fontId="53" fillId="0" borderId="18" xfId="0" applyFont="1" applyBorder="1" applyAlignment="1" applyProtection="1">
      <alignment horizontal="right" vertical="center" wrapText="1"/>
    </xf>
    <xf numFmtId="0" fontId="54" fillId="0" borderId="13" xfId="0" applyFont="1" applyBorder="1" applyAlignment="1" applyProtection="1">
      <alignment horizontal="right" vertical="center" wrapText="1"/>
    </xf>
    <xf numFmtId="0" fontId="54" fillId="0" borderId="4" xfId="0" applyFont="1" applyBorder="1" applyAlignment="1" applyProtection="1">
      <alignment horizontal="right" vertical="center" wrapText="1"/>
    </xf>
    <xf numFmtId="0" fontId="54" fillId="0" borderId="14" xfId="0" applyFont="1" applyBorder="1" applyAlignment="1" applyProtection="1">
      <alignment horizontal="right" vertical="center" wrapText="1"/>
    </xf>
    <xf numFmtId="0" fontId="54" fillId="0" borderId="16" xfId="0" applyFont="1" applyBorder="1" applyAlignment="1" applyProtection="1">
      <alignment horizontal="right" vertical="center" wrapText="1"/>
    </xf>
    <xf numFmtId="0" fontId="54" fillId="0" borderId="17" xfId="0" applyFont="1" applyBorder="1" applyAlignment="1" applyProtection="1">
      <alignment horizontal="right" vertical="center" wrapText="1"/>
    </xf>
    <xf numFmtId="0" fontId="54" fillId="0" borderId="18" xfId="0" applyFont="1" applyBorder="1" applyAlignment="1" applyProtection="1">
      <alignment horizontal="right" vertical="center" wrapText="1"/>
    </xf>
    <xf numFmtId="0" fontId="15" fillId="0" borderId="38" xfId="0" applyFont="1" applyFill="1" applyBorder="1" applyAlignment="1" applyProtection="1">
      <alignment horizontal="center" vertical="center"/>
      <protection locked="0"/>
    </xf>
    <xf numFmtId="0" fontId="15" fillId="0" borderId="37" xfId="0" applyFont="1" applyFill="1" applyBorder="1" applyAlignment="1" applyProtection="1">
      <alignment horizontal="center" vertical="center"/>
      <protection locked="0"/>
    </xf>
    <xf numFmtId="0" fontId="17" fillId="0" borderId="0" xfId="0" applyFont="1" applyBorder="1" applyAlignment="1" applyProtection="1">
      <alignment horizontal="left" vertical="center"/>
    </xf>
    <xf numFmtId="0" fontId="17" fillId="0" borderId="17" xfId="0" applyFont="1" applyBorder="1" applyAlignment="1" applyProtection="1">
      <alignment horizontal="left" vertical="center"/>
    </xf>
    <xf numFmtId="0" fontId="8" fillId="0" borderId="23" xfId="0" applyFont="1" applyFill="1" applyBorder="1" applyAlignment="1" applyProtection="1">
      <alignment horizontal="left" vertical="center"/>
    </xf>
    <xf numFmtId="0" fontId="0" fillId="0" borderId="1" xfId="0" applyFont="1" applyFill="1" applyBorder="1" applyAlignment="1" applyProtection="1">
      <alignment horizontal="center" vertical="center" shrinkToFit="1"/>
      <protection locked="0"/>
    </xf>
    <xf numFmtId="0" fontId="3" fillId="0" borderId="17" xfId="0" applyFont="1" applyFill="1" applyBorder="1" applyAlignment="1" applyProtection="1">
      <alignment horizontal="center" vertical="center"/>
      <protection locked="0"/>
    </xf>
    <xf numFmtId="0" fontId="3" fillId="0" borderId="18" xfId="0" applyFont="1" applyFill="1" applyBorder="1" applyAlignment="1" applyProtection="1">
      <alignment horizontal="center" vertical="center"/>
      <protection locked="0"/>
    </xf>
    <xf numFmtId="0" fontId="34" fillId="0" borderId="13" xfId="0" applyFont="1" applyFill="1" applyBorder="1" applyAlignment="1" applyProtection="1">
      <alignment horizontal="center" vertical="center" wrapText="1" shrinkToFit="1"/>
      <protection locked="0"/>
    </xf>
    <xf numFmtId="0" fontId="34" fillId="0" borderId="4" xfId="0" applyFont="1" applyFill="1" applyBorder="1" applyAlignment="1" applyProtection="1">
      <alignment horizontal="center" vertical="center" wrapText="1" shrinkToFit="1"/>
      <protection locked="0"/>
    </xf>
    <xf numFmtId="0" fontId="34" fillId="0" borderId="25" xfId="0" applyFont="1" applyFill="1" applyBorder="1" applyAlignment="1" applyProtection="1">
      <alignment horizontal="center" vertical="center" wrapText="1" shrinkToFit="1"/>
      <protection locked="0"/>
    </xf>
    <xf numFmtId="0" fontId="3" fillId="0" borderId="94" xfId="0" applyFont="1" applyBorder="1" applyAlignment="1" applyProtection="1">
      <alignment horizontal="center" shrinkToFit="1"/>
      <protection locked="0"/>
    </xf>
    <xf numFmtId="0" fontId="26" fillId="0" borderId="95" xfId="0" applyFont="1" applyBorder="1" applyAlignment="1" applyProtection="1">
      <alignment horizontal="center" shrinkToFit="1"/>
      <protection locked="0"/>
    </xf>
    <xf numFmtId="0" fontId="116" fillId="0" borderId="105" xfId="0" applyFont="1" applyFill="1" applyBorder="1" applyAlignment="1" applyProtection="1">
      <alignment horizontal="center" vertical="center"/>
    </xf>
    <xf numFmtId="0" fontId="116" fillId="0" borderId="106" xfId="0" applyFont="1" applyFill="1" applyBorder="1" applyAlignment="1" applyProtection="1">
      <alignment horizontal="center" vertical="center"/>
    </xf>
    <xf numFmtId="0" fontId="34" fillId="0" borderId="13" xfId="0" applyFont="1" applyBorder="1" applyAlignment="1" applyProtection="1">
      <alignment horizontal="center" vertical="center" wrapText="1" shrinkToFit="1"/>
      <protection locked="0"/>
    </xf>
    <xf numFmtId="0" fontId="34" fillId="0" borderId="4" xfId="0" applyFont="1" applyBorder="1" applyAlignment="1" applyProtection="1">
      <alignment horizontal="center" vertical="center" wrapText="1" shrinkToFit="1"/>
      <protection locked="0"/>
    </xf>
    <xf numFmtId="0" fontId="34" fillId="0" borderId="25" xfId="0" applyFont="1" applyBorder="1" applyAlignment="1" applyProtection="1">
      <alignment horizontal="center" vertical="center" wrapText="1" shrinkToFit="1"/>
      <protection locked="0"/>
    </xf>
    <xf numFmtId="0" fontId="34" fillId="0" borderId="7" xfId="0" applyFont="1" applyBorder="1" applyAlignment="1" applyProtection="1">
      <alignment horizontal="center" vertical="center" wrapText="1" shrinkToFit="1"/>
      <protection locked="0"/>
    </xf>
    <xf numFmtId="0" fontId="34" fillId="0" borderId="0" xfId="0" applyFont="1" applyBorder="1" applyAlignment="1" applyProtection="1">
      <alignment horizontal="center" vertical="center" wrapText="1" shrinkToFit="1"/>
      <protection locked="0"/>
    </xf>
    <xf numFmtId="0" fontId="34" fillId="0" borderId="6" xfId="0" applyFont="1" applyBorder="1" applyAlignment="1" applyProtection="1">
      <alignment horizontal="center" vertical="center" wrapText="1" shrinkToFit="1"/>
      <protection locked="0"/>
    </xf>
    <xf numFmtId="0" fontId="64" fillId="0" borderId="0" xfId="0" applyFont="1" applyFill="1" applyBorder="1" applyAlignment="1" applyProtection="1">
      <alignment horizontal="center" vertical="center" shrinkToFit="1"/>
    </xf>
    <xf numFmtId="0" fontId="64" fillId="0" borderId="6" xfId="0" applyFont="1" applyFill="1" applyBorder="1" applyAlignment="1" applyProtection="1">
      <alignment horizontal="center" vertical="center" shrinkToFit="1"/>
    </xf>
    <xf numFmtId="49" fontId="34" fillId="0" borderId="72" xfId="0" applyNumberFormat="1" applyFont="1" applyBorder="1" applyAlignment="1" applyProtection="1">
      <alignment horizontal="center" vertical="center" shrinkToFit="1"/>
      <protection locked="0"/>
    </xf>
    <xf numFmtId="49" fontId="34" fillId="0" borderId="35" xfId="0" applyNumberFormat="1" applyFont="1" applyBorder="1" applyAlignment="1" applyProtection="1">
      <alignment horizontal="center" vertical="center" shrinkToFit="1"/>
      <protection locked="0"/>
    </xf>
    <xf numFmtId="49" fontId="34" fillId="0" borderId="33" xfId="0" applyNumberFormat="1" applyFont="1" applyBorder="1" applyAlignment="1" applyProtection="1">
      <alignment horizontal="center" vertical="center" shrinkToFit="1"/>
      <protection locked="0"/>
    </xf>
    <xf numFmtId="49" fontId="34" fillId="0" borderId="61" xfId="0" applyNumberFormat="1" applyFont="1" applyBorder="1" applyAlignment="1" applyProtection="1">
      <alignment horizontal="center" vertical="center" shrinkToFit="1"/>
      <protection locked="0"/>
    </xf>
    <xf numFmtId="49" fontId="34" fillId="0" borderId="62" xfId="0" applyNumberFormat="1" applyFont="1" applyBorder="1" applyAlignment="1" applyProtection="1">
      <alignment horizontal="center" vertical="center" shrinkToFit="1"/>
      <protection locked="0"/>
    </xf>
    <xf numFmtId="0" fontId="115" fillId="0" borderId="99" xfId="0" applyFont="1" applyFill="1" applyBorder="1" applyAlignment="1" applyProtection="1">
      <alignment horizontal="center" vertical="center"/>
    </xf>
    <xf numFmtId="0" fontId="115" fillId="0" borderId="100" xfId="0" applyFont="1" applyFill="1" applyBorder="1" applyAlignment="1" applyProtection="1">
      <alignment horizontal="center" vertical="center"/>
    </xf>
    <xf numFmtId="0" fontId="115" fillId="0" borderId="101" xfId="0" applyFont="1" applyFill="1" applyBorder="1" applyAlignment="1" applyProtection="1">
      <alignment horizontal="center" vertical="center"/>
    </xf>
    <xf numFmtId="0" fontId="114" fillId="0" borderId="30" xfId="0" applyFont="1" applyFill="1" applyBorder="1" applyAlignment="1" applyProtection="1">
      <alignment horizontal="left" vertical="center" wrapText="1" shrinkToFit="1"/>
    </xf>
    <xf numFmtId="0" fontId="114" fillId="0" borderId="4" xfId="0" applyFont="1" applyFill="1" applyBorder="1" applyAlignment="1" applyProtection="1">
      <alignment horizontal="left" vertical="center" wrapText="1" shrinkToFit="1"/>
    </xf>
    <xf numFmtId="0" fontId="114" fillId="0" borderId="14" xfId="0" applyFont="1" applyFill="1" applyBorder="1" applyAlignment="1" applyProtection="1">
      <alignment horizontal="left" vertical="center" wrapText="1" shrinkToFit="1"/>
    </xf>
    <xf numFmtId="0" fontId="114" fillId="0" borderId="21" xfId="0" applyFont="1" applyFill="1" applyBorder="1" applyAlignment="1" applyProtection="1">
      <alignment horizontal="left" vertical="center" wrapText="1" shrinkToFit="1"/>
    </xf>
    <xf numFmtId="0" fontId="114" fillId="0" borderId="17" xfId="0" applyFont="1" applyFill="1" applyBorder="1" applyAlignment="1" applyProtection="1">
      <alignment horizontal="left" vertical="center" wrapText="1" shrinkToFit="1"/>
    </xf>
    <xf numFmtId="0" fontId="114" fillId="0" borderId="18" xfId="0" applyFont="1" applyFill="1" applyBorder="1" applyAlignment="1" applyProtection="1">
      <alignment horizontal="left" vertical="center" wrapText="1" shrinkToFit="1"/>
    </xf>
    <xf numFmtId="0" fontId="0" fillId="3" borderId="4" xfId="0" applyFont="1" applyFill="1" applyBorder="1" applyAlignment="1" applyProtection="1">
      <alignment horizontal="center" vertical="center" wrapText="1"/>
      <protection locked="0"/>
    </xf>
    <xf numFmtId="0" fontId="0" fillId="3" borderId="25" xfId="0" applyFont="1" applyFill="1" applyBorder="1" applyAlignment="1" applyProtection="1">
      <alignment horizontal="center" vertical="center" wrapText="1"/>
      <protection locked="0"/>
    </xf>
    <xf numFmtId="0" fontId="0" fillId="3" borderId="17" xfId="0" applyFont="1" applyFill="1" applyBorder="1" applyAlignment="1" applyProtection="1">
      <alignment horizontal="center" vertical="center" wrapText="1"/>
      <protection locked="0"/>
    </xf>
    <xf numFmtId="0" fontId="0" fillId="3" borderId="26" xfId="0" applyFont="1" applyFill="1" applyBorder="1" applyAlignment="1" applyProtection="1">
      <alignment horizontal="center" vertical="center" wrapText="1"/>
      <protection locked="0"/>
    </xf>
    <xf numFmtId="0" fontId="4" fillId="0" borderId="47" xfId="0" applyFont="1" applyFill="1" applyBorder="1" applyAlignment="1" applyProtection="1">
      <alignment horizontal="left" vertical="center" shrinkToFit="1"/>
    </xf>
    <xf numFmtId="0" fontId="27" fillId="0" borderId="11" xfId="0" applyFont="1" applyFill="1" applyBorder="1" applyAlignment="1" applyProtection="1">
      <alignment horizontal="left" vertical="center" shrinkToFit="1"/>
    </xf>
    <xf numFmtId="0" fontId="3" fillId="2" borderId="68" xfId="0" applyFont="1" applyFill="1" applyBorder="1" applyAlignment="1" applyProtection="1">
      <alignment horizontal="center" vertical="center"/>
    </xf>
    <xf numFmtId="0" fontId="3" fillId="2" borderId="69" xfId="0" applyFont="1" applyFill="1" applyBorder="1" applyAlignment="1" applyProtection="1">
      <alignment horizontal="center" vertical="center"/>
    </xf>
    <xf numFmtId="49" fontId="34" fillId="0" borderId="34" xfId="0" applyNumberFormat="1" applyFont="1" applyBorder="1" applyAlignment="1" applyProtection="1">
      <alignment horizontal="center" vertical="center" shrinkToFit="1"/>
      <protection locked="0"/>
    </xf>
    <xf numFmtId="49" fontId="34" fillId="0" borderId="64" xfId="0" applyNumberFormat="1" applyFont="1" applyBorder="1" applyAlignment="1" applyProtection="1">
      <alignment horizontal="center" vertical="center" shrinkToFit="1"/>
      <protection locked="0"/>
    </xf>
    <xf numFmtId="0" fontId="24" fillId="0" borderId="13" xfId="0" applyFont="1" applyFill="1" applyBorder="1" applyAlignment="1" applyProtection="1">
      <alignment horizontal="center" vertical="center" shrinkToFit="1"/>
      <protection locked="0"/>
    </xf>
    <xf numFmtId="0" fontId="24" fillId="0" borderId="4" xfId="0" applyFont="1" applyFill="1" applyBorder="1" applyAlignment="1" applyProtection="1">
      <alignment horizontal="center" vertical="center" shrinkToFit="1"/>
      <protection locked="0"/>
    </xf>
    <xf numFmtId="0" fontId="24" fillId="0" borderId="2" xfId="0" applyFont="1" applyFill="1" applyBorder="1" applyAlignment="1" applyProtection="1">
      <alignment horizontal="center" vertical="center" shrinkToFit="1"/>
      <protection locked="0"/>
    </xf>
    <xf numFmtId="0" fontId="24" fillId="0" borderId="3" xfId="0" applyFont="1" applyFill="1" applyBorder="1" applyAlignment="1" applyProtection="1">
      <alignment horizontal="center" vertical="center" shrinkToFit="1"/>
      <protection locked="0"/>
    </xf>
    <xf numFmtId="49" fontId="34" fillId="0" borderId="129" xfId="0" applyNumberFormat="1" applyFont="1" applyBorder="1" applyAlignment="1" applyProtection="1">
      <alignment horizontal="center" vertical="center" shrinkToFit="1"/>
      <protection locked="0"/>
    </xf>
    <xf numFmtId="49" fontId="34" fillId="0" borderId="130" xfId="0" applyNumberFormat="1" applyFont="1" applyBorder="1" applyAlignment="1" applyProtection="1">
      <alignment horizontal="center" vertical="center" shrinkToFit="1"/>
      <protection locked="0"/>
    </xf>
    <xf numFmtId="0" fontId="3" fillId="2" borderId="69" xfId="0" applyFont="1" applyFill="1" applyBorder="1" applyAlignment="1" applyProtection="1">
      <alignment horizontal="center" vertical="top"/>
    </xf>
    <xf numFmtId="49" fontId="34" fillId="0" borderId="9" xfId="0" applyNumberFormat="1" applyFont="1" applyBorder="1" applyAlignment="1" applyProtection="1">
      <alignment horizontal="center" vertical="center" shrinkToFit="1"/>
      <protection locked="0"/>
    </xf>
    <xf numFmtId="49" fontId="34" fillId="0" borderId="128" xfId="0" applyNumberFormat="1" applyFont="1" applyBorder="1" applyAlignment="1" applyProtection="1">
      <alignment horizontal="center" vertical="center" shrinkToFit="1"/>
      <protection locked="0"/>
    </xf>
    <xf numFmtId="0" fontId="27" fillId="2" borderId="30" xfId="0" applyFont="1" applyFill="1" applyBorder="1" applyAlignment="1" applyProtection="1">
      <alignment horizontal="left" vertical="center" shrinkToFit="1"/>
    </xf>
    <xf numFmtId="0" fontId="27" fillId="2" borderId="4" xfId="0" applyFont="1" applyFill="1" applyBorder="1" applyAlignment="1" applyProtection="1">
      <alignment horizontal="left" vertical="center" shrinkToFit="1"/>
    </xf>
    <xf numFmtId="0" fontId="27" fillId="2" borderId="14" xfId="0" applyFont="1" applyFill="1" applyBorder="1" applyAlignment="1" applyProtection="1">
      <alignment horizontal="left" vertical="center" shrinkToFit="1"/>
    </xf>
    <xf numFmtId="0" fontId="138" fillId="0" borderId="84" xfId="0" applyFont="1" applyFill="1" applyBorder="1" applyAlignment="1" applyProtection="1">
      <alignment horizontal="center" vertical="center" wrapText="1" shrinkToFit="1"/>
      <protection locked="0"/>
    </xf>
    <xf numFmtId="0" fontId="138" fillId="0" borderId="77" xfId="0" applyFont="1" applyFill="1" applyBorder="1" applyAlignment="1" applyProtection="1">
      <alignment horizontal="center" vertical="center" wrapText="1" shrinkToFit="1"/>
      <protection locked="0"/>
    </xf>
    <xf numFmtId="0" fontId="138" fillId="0" borderId="79" xfId="0" applyFont="1" applyFill="1" applyBorder="1" applyAlignment="1" applyProtection="1">
      <alignment horizontal="center" vertical="center" wrapText="1" shrinkToFit="1"/>
      <protection locked="0"/>
    </xf>
    <xf numFmtId="0" fontId="138" fillId="0" borderId="7" xfId="0" applyFont="1" applyFill="1" applyBorder="1" applyAlignment="1" applyProtection="1">
      <alignment horizontal="center" vertical="center" wrapText="1" shrinkToFit="1"/>
      <protection locked="0"/>
    </xf>
    <xf numFmtId="0" fontId="138" fillId="0" borderId="0" xfId="0" applyFont="1" applyFill="1" applyBorder="1" applyAlignment="1" applyProtection="1">
      <alignment horizontal="center" vertical="center" wrapText="1" shrinkToFit="1"/>
      <protection locked="0"/>
    </xf>
    <xf numFmtId="0" fontId="138" fillId="0" borderId="87" xfId="0" applyFont="1" applyFill="1" applyBorder="1" applyAlignment="1" applyProtection="1">
      <alignment horizontal="center" vertical="center" wrapText="1" shrinkToFit="1"/>
      <protection locked="0"/>
    </xf>
    <xf numFmtId="0" fontId="87" fillId="0" borderId="20" xfId="0" applyFont="1" applyFill="1" applyBorder="1" applyAlignment="1" applyProtection="1">
      <alignment horizontal="center" vertical="center"/>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0" fontId="87" fillId="0" borderId="128" xfId="0" applyFont="1" applyFill="1" applyBorder="1" applyAlignment="1" applyProtection="1">
      <alignment horizontal="center" vertical="center"/>
    </xf>
    <xf numFmtId="0" fontId="34" fillId="0" borderId="74" xfId="0" applyFont="1" applyFill="1" applyBorder="1" applyAlignment="1" applyProtection="1">
      <alignment horizontal="left" vertical="center"/>
      <protection locked="0"/>
    </xf>
    <xf numFmtId="0" fontId="34" fillId="0" borderId="3" xfId="0" applyFont="1" applyFill="1" applyBorder="1" applyAlignment="1" applyProtection="1">
      <alignment horizontal="left" vertical="center"/>
      <protection locked="0"/>
    </xf>
    <xf numFmtId="0" fontId="34" fillId="0" borderId="56" xfId="0" applyFont="1" applyFill="1" applyBorder="1" applyAlignment="1" applyProtection="1">
      <alignment horizontal="left" vertical="center"/>
      <protection locked="0"/>
    </xf>
    <xf numFmtId="0" fontId="27" fillId="0" borderId="1" xfId="0" applyFont="1" applyFill="1" applyBorder="1" applyAlignment="1" applyProtection="1">
      <alignment horizontal="center" vertical="center"/>
      <protection locked="0"/>
    </xf>
    <xf numFmtId="0" fontId="27" fillId="0" borderId="5" xfId="0" applyFont="1" applyFill="1" applyBorder="1" applyAlignment="1" applyProtection="1">
      <alignment horizontal="center" vertical="center"/>
      <protection locked="0"/>
    </xf>
    <xf numFmtId="0" fontId="26" fillId="0" borderId="111" xfId="0" applyFont="1" applyBorder="1" applyAlignment="1" applyProtection="1">
      <alignment horizontal="center" shrinkToFit="1"/>
      <protection locked="0"/>
    </xf>
    <xf numFmtId="0" fontId="31" fillId="0" borderId="89" xfId="0" applyFont="1" applyFill="1" applyBorder="1" applyAlignment="1" applyProtection="1">
      <alignment horizontal="left" vertical="center"/>
    </xf>
    <xf numFmtId="0" fontId="31" fillId="0" borderId="24" xfId="0" applyFont="1" applyFill="1" applyBorder="1" applyAlignment="1" applyProtection="1">
      <alignment horizontal="left" vertical="center"/>
    </xf>
    <xf numFmtId="0" fontId="31" fillId="0" borderId="89" xfId="0" applyFont="1" applyFill="1" applyBorder="1" applyAlignment="1" applyProtection="1">
      <alignment horizontal="left" vertical="center" wrapText="1"/>
    </xf>
    <xf numFmtId="0" fontId="31" fillId="0" borderId="24" xfId="0" applyFont="1" applyFill="1" applyBorder="1" applyAlignment="1" applyProtection="1">
      <alignment horizontal="left" vertical="center" wrapText="1"/>
    </xf>
    <xf numFmtId="0" fontId="8" fillId="2" borderId="49"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xf>
    <xf numFmtId="0" fontId="8" fillId="2" borderId="50" xfId="0" applyFont="1" applyFill="1" applyBorder="1" applyAlignment="1" applyProtection="1">
      <alignment horizontal="center" vertical="center"/>
    </xf>
    <xf numFmtId="0" fontId="3" fillId="2" borderId="42" xfId="0" applyFont="1" applyFill="1" applyBorder="1" applyAlignment="1" applyProtection="1">
      <alignment horizontal="center"/>
    </xf>
    <xf numFmtId="0" fontId="3" fillId="0" borderId="42" xfId="0" applyFont="1" applyBorder="1" applyAlignment="1" applyProtection="1">
      <alignment horizontal="center"/>
    </xf>
    <xf numFmtId="0" fontId="3" fillId="0" borderId="12" xfId="0" applyFont="1" applyBorder="1" applyAlignment="1" applyProtection="1">
      <alignment horizontal="center"/>
    </xf>
    <xf numFmtId="0" fontId="3" fillId="0" borderId="1" xfId="0" applyFont="1" applyBorder="1" applyAlignment="1" applyProtection="1">
      <alignment horizontal="center"/>
    </xf>
    <xf numFmtId="0" fontId="3" fillId="0" borderId="10" xfId="0" applyFont="1" applyBorder="1" applyAlignment="1" applyProtection="1">
      <alignment horizontal="center"/>
    </xf>
    <xf numFmtId="0" fontId="8" fillId="2" borderId="1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0" fontId="8" fillId="2" borderId="16" xfId="0" applyFont="1" applyFill="1" applyBorder="1" applyAlignment="1" applyProtection="1">
      <alignment horizontal="center" vertical="center" wrapText="1"/>
    </xf>
    <xf numFmtId="0" fontId="8" fillId="2" borderId="17" xfId="0" applyFont="1" applyFill="1" applyBorder="1" applyAlignment="1" applyProtection="1">
      <alignment horizontal="center" vertical="center" wrapText="1"/>
    </xf>
    <xf numFmtId="0" fontId="8" fillId="2" borderId="18" xfId="0" applyFont="1" applyFill="1" applyBorder="1" applyAlignment="1" applyProtection="1">
      <alignment horizontal="center" vertical="center" wrapText="1"/>
    </xf>
    <xf numFmtId="0" fontId="3" fillId="2" borderId="107" xfId="0" applyFont="1" applyFill="1" applyBorder="1" applyAlignment="1" applyProtection="1">
      <alignment horizontal="left" vertical="center" wrapText="1"/>
    </xf>
    <xf numFmtId="0" fontId="3" fillId="2" borderId="69" xfId="0" applyFont="1" applyFill="1" applyBorder="1" applyAlignment="1" applyProtection="1">
      <alignment horizontal="left" vertical="center" wrapText="1"/>
    </xf>
    <xf numFmtId="0" fontId="3" fillId="2" borderId="69" xfId="0" applyFont="1" applyFill="1" applyBorder="1" applyAlignment="1" applyProtection="1">
      <alignment horizontal="center" vertical="center" wrapText="1"/>
    </xf>
    <xf numFmtId="0" fontId="3" fillId="2" borderId="70" xfId="0" applyFont="1" applyFill="1" applyBorder="1" applyAlignment="1" applyProtection="1">
      <alignment horizontal="center" vertical="center" wrapText="1"/>
    </xf>
    <xf numFmtId="0" fontId="3" fillId="2" borderId="71" xfId="0" applyFont="1" applyFill="1" applyBorder="1" applyAlignment="1" applyProtection="1">
      <alignment horizontal="center" vertical="center"/>
    </xf>
    <xf numFmtId="49" fontId="34" fillId="0" borderId="131" xfId="0" applyNumberFormat="1" applyFont="1" applyBorder="1" applyAlignment="1" applyProtection="1">
      <alignment horizontal="center" vertical="center" shrinkToFit="1"/>
      <protection locked="0"/>
    </xf>
    <xf numFmtId="49" fontId="34" fillId="0" borderId="132" xfId="0" applyNumberFormat="1" applyFont="1" applyBorder="1" applyAlignment="1" applyProtection="1">
      <alignment horizontal="center" vertical="center" shrinkToFit="1"/>
      <protection locked="0"/>
    </xf>
    <xf numFmtId="0" fontId="143" fillId="0" borderId="17" xfId="0" applyFont="1" applyBorder="1" applyAlignment="1" applyProtection="1">
      <alignment horizontal="center"/>
      <protection locked="0"/>
    </xf>
    <xf numFmtId="0" fontId="35" fillId="0" borderId="1" xfId="0" applyFont="1" applyBorder="1" applyAlignment="1" applyProtection="1">
      <alignment horizontal="left"/>
    </xf>
    <xf numFmtId="0" fontId="23" fillId="0" borderId="17" xfId="0" applyFont="1" applyBorder="1" applyAlignment="1" applyProtection="1">
      <alignment horizontal="left"/>
    </xf>
    <xf numFmtId="0" fontId="23" fillId="0" borderId="0" xfId="0" applyFont="1" applyAlignment="1" applyProtection="1">
      <alignment horizontal="center"/>
      <protection locked="0"/>
    </xf>
    <xf numFmtId="0" fontId="70" fillId="0" borderId="0" xfId="0" applyFont="1" applyBorder="1" applyAlignment="1" applyProtection="1">
      <alignment horizontal="center"/>
      <protection locked="0"/>
    </xf>
    <xf numFmtId="0" fontId="71" fillId="0" borderId="0" xfId="0" applyFont="1" applyBorder="1" applyAlignment="1" applyProtection="1">
      <alignment horizontal="center"/>
      <protection locked="0"/>
    </xf>
    <xf numFmtId="14" fontId="71" fillId="0" borderId="0" xfId="0" applyNumberFormat="1" applyFont="1" applyBorder="1" applyAlignment="1" applyProtection="1">
      <alignment horizontal="center"/>
      <protection locked="0"/>
    </xf>
    <xf numFmtId="0" fontId="85" fillId="0" borderId="3" xfId="0" applyFont="1" applyBorder="1" applyAlignment="1" applyProtection="1">
      <alignment horizontal="center" vertical="center" wrapText="1" shrinkToFit="1"/>
    </xf>
    <xf numFmtId="0" fontId="39" fillId="0" borderId="0" xfId="0" applyFont="1" applyBorder="1" applyAlignment="1" applyProtection="1">
      <alignment horizontal="center" vertical="center" shrinkToFit="1"/>
      <protection locked="0"/>
    </xf>
    <xf numFmtId="0" fontId="39" fillId="0" borderId="0" xfId="0" applyFont="1" applyBorder="1" applyAlignment="1" applyProtection="1">
      <alignment horizontal="center" shrinkToFit="1"/>
    </xf>
    <xf numFmtId="0" fontId="21" fillId="0" borderId="0" xfId="0" applyFont="1" applyBorder="1" applyAlignment="1" applyProtection="1">
      <alignment horizontal="left" vertical="center"/>
    </xf>
    <xf numFmtId="0" fontId="52" fillId="0" borderId="17" xfId="0" applyFont="1" applyBorder="1" applyAlignment="1" applyProtection="1">
      <alignment horizontal="left" vertical="center"/>
    </xf>
    <xf numFmtId="0" fontId="38" fillId="0" borderId="1" xfId="0" applyFont="1" applyBorder="1" applyAlignment="1" applyProtection="1">
      <alignment horizontal="center"/>
      <protection locked="0"/>
    </xf>
    <xf numFmtId="0" fontId="42" fillId="0" borderId="42" xfId="0" applyFont="1" applyBorder="1" applyAlignment="1" applyProtection="1">
      <alignment horizontal="right" vertical="center" wrapText="1"/>
    </xf>
    <xf numFmtId="0" fontId="42" fillId="0" borderId="13" xfId="0" applyFont="1" applyBorder="1" applyAlignment="1" applyProtection="1">
      <alignment horizontal="right" vertical="center" wrapText="1"/>
    </xf>
    <xf numFmtId="0" fontId="42" fillId="0" borderId="4" xfId="0" applyFont="1" applyBorder="1" applyAlignment="1" applyProtection="1">
      <alignment horizontal="right" vertical="center" wrapText="1"/>
    </xf>
    <xf numFmtId="0" fontId="42" fillId="0" borderId="16" xfId="0" applyFont="1" applyBorder="1" applyAlignment="1" applyProtection="1">
      <alignment horizontal="right" vertical="center" wrapText="1"/>
    </xf>
    <xf numFmtId="0" fontId="42" fillId="0" borderId="17" xfId="0" applyFont="1" applyBorder="1" applyAlignment="1" applyProtection="1">
      <alignment horizontal="right" vertical="center" wrapText="1"/>
    </xf>
    <xf numFmtId="0" fontId="35" fillId="0" borderId="34" xfId="0" applyFont="1" applyBorder="1" applyAlignment="1" applyProtection="1">
      <alignment horizontal="center" vertical="center"/>
    </xf>
    <xf numFmtId="0" fontId="35" fillId="0" borderId="35" xfId="0" applyFont="1" applyBorder="1" applyAlignment="1" applyProtection="1">
      <alignment horizontal="center" vertical="center"/>
    </xf>
    <xf numFmtId="0" fontId="35" fillId="0" borderId="33" xfId="0" applyFont="1" applyBorder="1" applyAlignment="1" applyProtection="1">
      <alignment horizontal="center" vertical="center"/>
    </xf>
    <xf numFmtId="0" fontId="44" fillId="0" borderId="9" xfId="0" applyFont="1" applyBorder="1" applyAlignment="1" applyProtection="1">
      <alignment horizontal="center" vertical="center"/>
    </xf>
    <xf numFmtId="0" fontId="44" fillId="0" borderId="8" xfId="0" applyFont="1" applyBorder="1" applyAlignment="1" applyProtection="1">
      <alignment horizontal="center" vertical="center"/>
    </xf>
    <xf numFmtId="0" fontId="139" fillId="0" borderId="7" xfId="0" applyFont="1" applyFill="1" applyBorder="1" applyAlignment="1" applyProtection="1">
      <alignment horizontal="center" vertical="center"/>
      <protection locked="0"/>
    </xf>
    <xf numFmtId="0" fontId="139" fillId="0" borderId="0" xfId="0" applyFont="1" applyFill="1" applyBorder="1" applyAlignment="1" applyProtection="1">
      <alignment horizontal="center" vertical="center"/>
      <protection locked="0"/>
    </xf>
    <xf numFmtId="0" fontId="139" fillId="0" borderId="15" xfId="0" applyFont="1" applyFill="1" applyBorder="1" applyAlignment="1" applyProtection="1">
      <alignment horizontal="center" vertical="center"/>
      <protection locked="0"/>
    </xf>
    <xf numFmtId="0" fontId="139" fillId="0" borderId="38" xfId="0" applyFont="1" applyFill="1" applyBorder="1" applyAlignment="1" applyProtection="1">
      <alignment horizontal="center" vertical="center"/>
      <protection locked="0"/>
    </xf>
    <xf numFmtId="0" fontId="139" fillId="0" borderId="36" xfId="0" applyFont="1" applyFill="1" applyBorder="1" applyAlignment="1" applyProtection="1">
      <alignment horizontal="center" vertical="center"/>
      <protection locked="0"/>
    </xf>
    <xf numFmtId="0" fontId="139" fillId="0" borderId="36" xfId="0" applyFont="1" applyBorder="1" applyAlignment="1" applyProtection="1">
      <alignment horizontal="center" vertical="center"/>
      <protection locked="0"/>
    </xf>
    <xf numFmtId="0" fontId="23" fillId="2" borderId="72" xfId="0" applyFont="1" applyFill="1" applyBorder="1" applyAlignment="1" applyProtection="1">
      <alignment horizontal="center" vertical="center"/>
      <protection locked="0"/>
    </xf>
    <xf numFmtId="0" fontId="23" fillId="2" borderId="35" xfId="0" applyFont="1" applyFill="1" applyBorder="1" applyAlignment="1" applyProtection="1">
      <alignment horizontal="center" vertical="center"/>
      <protection locked="0"/>
    </xf>
    <xf numFmtId="0" fontId="23" fillId="2" borderId="44"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top" shrinkToFit="1"/>
    </xf>
    <xf numFmtId="0" fontId="22" fillId="0" borderId="17" xfId="0" applyFont="1" applyFill="1" applyBorder="1" applyAlignment="1" applyProtection="1">
      <alignment horizontal="center" vertical="top" shrinkToFit="1"/>
    </xf>
    <xf numFmtId="0" fontId="142" fillId="0" borderId="17" xfId="0" applyFont="1" applyFill="1" applyBorder="1" applyAlignment="1" applyProtection="1">
      <alignment horizontal="center"/>
      <protection locked="0"/>
    </xf>
    <xf numFmtId="0" fontId="23" fillId="0" borderId="17" xfId="0" applyFont="1" applyFill="1" applyBorder="1" applyAlignment="1" applyProtection="1">
      <alignment horizontal="center" vertical="top" shrinkToFit="1"/>
    </xf>
    <xf numFmtId="0" fontId="23" fillId="0" borderId="17" xfId="0" applyFont="1" applyFill="1" applyBorder="1" applyAlignment="1" applyProtection="1">
      <alignment horizontal="center" vertical="center"/>
      <protection locked="0"/>
    </xf>
    <xf numFmtId="0" fontId="23" fillId="0" borderId="18" xfId="0" applyFont="1" applyFill="1" applyBorder="1" applyAlignment="1" applyProtection="1">
      <alignment horizontal="center" vertical="center"/>
      <protection locked="0"/>
    </xf>
    <xf numFmtId="0" fontId="23" fillId="2" borderId="40" xfId="0" applyFont="1" applyFill="1" applyBorder="1" applyAlignment="1" applyProtection="1">
      <alignment horizontal="center" vertical="center"/>
    </xf>
    <xf numFmtId="0" fontId="23" fillId="2" borderId="41" xfId="0" applyFont="1" applyFill="1" applyBorder="1" applyAlignment="1" applyProtection="1">
      <alignment horizontal="center" vertical="center"/>
    </xf>
    <xf numFmtId="0" fontId="23" fillId="2" borderId="54" xfId="0" applyFont="1" applyFill="1" applyBorder="1" applyAlignment="1" applyProtection="1">
      <alignment horizontal="center" vertical="center"/>
    </xf>
    <xf numFmtId="0" fontId="23" fillId="2" borderId="73" xfId="0" applyFont="1" applyFill="1" applyBorder="1" applyAlignment="1" applyProtection="1">
      <alignment horizontal="center" vertical="center"/>
      <protection locked="0"/>
    </xf>
    <xf numFmtId="0" fontId="23" fillId="2" borderId="41" xfId="0" applyFont="1" applyFill="1" applyBorder="1" applyAlignment="1" applyProtection="1">
      <alignment horizontal="center" vertical="center"/>
      <protection locked="0"/>
    </xf>
    <xf numFmtId="0" fontId="23" fillId="2" borderId="46" xfId="0" applyFont="1" applyFill="1" applyBorder="1" applyAlignment="1" applyProtection="1">
      <alignment horizontal="center" vertical="center"/>
      <protection locked="0"/>
    </xf>
    <xf numFmtId="0" fontId="23" fillId="0" borderId="20" xfId="0" applyFont="1" applyFill="1" applyBorder="1" applyAlignment="1" applyProtection="1">
      <alignment horizontal="center" vertical="center" wrapText="1"/>
    </xf>
    <xf numFmtId="0" fontId="23" fillId="0" borderId="15" xfId="0"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0" fontId="23" fillId="0" borderId="18" xfId="0" applyFont="1" applyFill="1" applyBorder="1" applyAlignment="1" applyProtection="1">
      <alignment horizontal="center" vertical="center" wrapText="1"/>
    </xf>
    <xf numFmtId="0" fontId="22" fillId="0" borderId="7" xfId="0" applyFont="1" applyFill="1" applyBorder="1" applyAlignment="1" applyProtection="1">
      <alignment horizontal="center" vertical="top" shrinkToFit="1"/>
    </xf>
    <xf numFmtId="0" fontId="22" fillId="0" borderId="0" xfId="0" applyFont="1" applyFill="1" applyBorder="1" applyAlignment="1" applyProtection="1">
      <alignment horizontal="center" vertical="top" shrinkToFit="1"/>
    </xf>
    <xf numFmtId="0" fontId="23" fillId="0" borderId="4" xfId="0" applyFont="1" applyFill="1" applyBorder="1" applyAlignment="1" applyProtection="1">
      <alignment horizontal="center" vertical="top"/>
      <protection locked="0"/>
    </xf>
    <xf numFmtId="0" fontId="23" fillId="0" borderId="0" xfId="0" applyFont="1" applyFill="1" applyBorder="1" applyAlignment="1" applyProtection="1">
      <alignment horizontal="center" vertical="top" shrinkToFit="1"/>
    </xf>
    <xf numFmtId="0" fontId="23" fillId="0" borderId="0" xfId="0" applyFont="1" applyFill="1" applyBorder="1" applyAlignment="1" applyProtection="1">
      <alignment horizontal="center" vertical="center"/>
      <protection locked="0"/>
    </xf>
    <xf numFmtId="0" fontId="23" fillId="0" borderId="15" xfId="0" applyFont="1" applyFill="1" applyBorder="1" applyAlignment="1" applyProtection="1">
      <alignment horizontal="center" vertical="center"/>
      <protection locked="0"/>
    </xf>
    <xf numFmtId="0" fontId="23" fillId="2" borderId="13" xfId="0" applyFont="1" applyFill="1" applyBorder="1" applyAlignment="1" applyProtection="1">
      <alignment horizontal="center" vertical="center"/>
    </xf>
    <xf numFmtId="0" fontId="23" fillId="2" borderId="4" xfId="0" applyFont="1" applyFill="1" applyBorder="1" applyAlignment="1" applyProtection="1">
      <alignment horizontal="center" vertical="center"/>
    </xf>
    <xf numFmtId="0" fontId="23" fillId="2" borderId="57" xfId="0" applyFont="1" applyFill="1" applyBorder="1" applyAlignment="1" applyProtection="1">
      <alignment horizontal="center" vertical="center"/>
    </xf>
    <xf numFmtId="49" fontId="23" fillId="0" borderId="16" xfId="0" applyNumberFormat="1" applyFont="1" applyFill="1" applyBorder="1" applyAlignment="1" applyProtection="1">
      <alignment horizontal="left" shrinkToFit="1"/>
      <protection locked="0"/>
    </xf>
    <xf numFmtId="49" fontId="23" fillId="0" borderId="17" xfId="0" applyNumberFormat="1" applyFont="1" applyFill="1" applyBorder="1" applyAlignment="1" applyProtection="1">
      <alignment horizontal="left" shrinkToFit="1"/>
      <protection locked="0"/>
    </xf>
    <xf numFmtId="49" fontId="144" fillId="0" borderId="17" xfId="0" applyNumberFormat="1" applyFont="1" applyFill="1" applyBorder="1" applyAlignment="1" applyProtection="1">
      <alignment horizontal="center" shrinkToFit="1"/>
    </xf>
    <xf numFmtId="49" fontId="23" fillId="0" borderId="17" xfId="0" applyNumberFormat="1" applyFont="1" applyFill="1" applyBorder="1" applyAlignment="1" applyProtection="1">
      <alignment horizontal="left" vertical="center"/>
      <protection locked="0"/>
    </xf>
    <xf numFmtId="49" fontId="23" fillId="0" borderId="26" xfId="0" applyNumberFormat="1" applyFont="1" applyFill="1" applyBorder="1" applyAlignment="1" applyProtection="1">
      <alignment horizontal="left" vertical="center"/>
      <protection locked="0"/>
    </xf>
    <xf numFmtId="0" fontId="23" fillId="0" borderId="48" xfId="0" applyFont="1" applyFill="1" applyBorder="1" applyAlignment="1" applyProtection="1">
      <alignment horizontal="center" vertical="center" shrinkToFit="1"/>
    </xf>
    <xf numFmtId="0" fontId="23" fillId="0" borderId="1" xfId="0" applyFont="1" applyFill="1" applyBorder="1" applyAlignment="1" applyProtection="1">
      <alignment horizontal="center" vertical="center" shrinkToFit="1"/>
    </xf>
    <xf numFmtId="0" fontId="23" fillId="0" borderId="10" xfId="0" applyFont="1" applyFill="1" applyBorder="1" applyAlignment="1" applyProtection="1">
      <alignment horizontal="center" vertical="center" shrinkToFit="1"/>
    </xf>
    <xf numFmtId="0" fontId="22" fillId="0" borderId="12" xfId="0" applyFont="1" applyFill="1" applyBorder="1" applyAlignment="1" applyProtection="1">
      <alignment horizontal="center" vertical="top" shrinkToFit="1"/>
    </xf>
    <xf numFmtId="0" fontId="22" fillId="0" borderId="1" xfId="0" applyFont="1" applyFill="1" applyBorder="1" applyAlignment="1" applyProtection="1">
      <alignment horizontal="center" vertical="top" shrinkToFit="1"/>
    </xf>
    <xf numFmtId="49" fontId="143" fillId="0" borderId="1" xfId="0" applyNumberFormat="1" applyFont="1" applyFill="1" applyBorder="1" applyAlignment="1" applyProtection="1">
      <alignment horizontal="center" shrinkToFit="1"/>
      <protection locked="0"/>
    </xf>
    <xf numFmtId="49" fontId="22" fillId="0" borderId="1" xfId="0" applyNumberFormat="1" applyFont="1" applyFill="1" applyBorder="1" applyAlignment="1" applyProtection="1">
      <alignment horizontal="center" vertical="top" shrinkToFit="1"/>
    </xf>
    <xf numFmtId="49" fontId="22" fillId="0" borderId="1" xfId="0" applyNumberFormat="1" applyFont="1" applyFill="1" applyBorder="1" applyAlignment="1" applyProtection="1">
      <alignment horizontal="center" vertical="center"/>
      <protection locked="0"/>
    </xf>
    <xf numFmtId="49" fontId="22" fillId="0" borderId="5" xfId="0" applyNumberFormat="1" applyFont="1" applyFill="1" applyBorder="1" applyAlignment="1" applyProtection="1">
      <alignment horizontal="center" vertical="center"/>
      <protection locked="0"/>
    </xf>
    <xf numFmtId="0" fontId="23" fillId="0" borderId="60" xfId="0" applyFont="1" applyFill="1" applyBorder="1" applyAlignment="1" applyProtection="1">
      <alignment horizontal="center" vertical="center" wrapText="1"/>
    </xf>
    <xf numFmtId="0" fontId="23" fillId="0" borderId="47" xfId="0" applyFont="1" applyFill="1" applyBorder="1" applyAlignment="1" applyProtection="1">
      <alignment horizontal="center" vertical="center" wrapText="1"/>
    </xf>
    <xf numFmtId="0" fontId="23" fillId="0" borderId="22" xfId="0" applyFont="1" applyFill="1" applyBorder="1" applyAlignment="1" applyProtection="1">
      <alignment horizontal="center" vertical="center" wrapText="1"/>
    </xf>
    <xf numFmtId="0" fontId="22" fillId="0" borderId="23" xfId="0" applyFont="1" applyFill="1" applyBorder="1" applyAlignment="1" applyProtection="1">
      <alignment horizontal="left" vertical="center"/>
    </xf>
    <xf numFmtId="0" fontId="22" fillId="0" borderId="24" xfId="0" applyFont="1" applyFill="1" applyBorder="1" applyAlignment="1" applyProtection="1">
      <alignment horizontal="left" vertical="center"/>
    </xf>
    <xf numFmtId="49" fontId="23" fillId="0" borderId="0" xfId="0" applyNumberFormat="1" applyFont="1" applyFill="1" applyBorder="1" applyAlignment="1" applyProtection="1">
      <alignment horizontal="left"/>
      <protection locked="0"/>
    </xf>
    <xf numFmtId="49" fontId="23" fillId="0" borderId="4" xfId="0" applyNumberFormat="1" applyFont="1" applyFill="1" applyBorder="1" applyAlignment="1" applyProtection="1">
      <alignment horizontal="left"/>
      <protection locked="0"/>
    </xf>
    <xf numFmtId="49" fontId="144" fillId="0" borderId="4" xfId="0" applyNumberFormat="1" applyFont="1" applyFill="1" applyBorder="1" applyAlignment="1" applyProtection="1">
      <alignment horizontal="center" shrinkToFit="1"/>
    </xf>
    <xf numFmtId="49" fontId="23" fillId="0" borderId="4" xfId="0" applyNumberFormat="1" applyFont="1" applyFill="1" applyBorder="1" applyAlignment="1" applyProtection="1">
      <alignment horizontal="left" vertical="center"/>
      <protection locked="0"/>
    </xf>
    <xf numFmtId="49" fontId="23" fillId="0" borderId="25" xfId="0" applyNumberFormat="1" applyFont="1" applyFill="1" applyBorder="1" applyAlignment="1" applyProtection="1">
      <alignment horizontal="left" vertical="center"/>
      <protection locked="0"/>
    </xf>
    <xf numFmtId="0" fontId="142" fillId="0" borderId="24" xfId="0" applyFont="1" applyFill="1" applyBorder="1" applyAlignment="1" applyProtection="1">
      <alignment horizontal="left" vertical="center"/>
      <protection locked="0"/>
    </xf>
    <xf numFmtId="0" fontId="22" fillId="0" borderId="39" xfId="0" applyFont="1" applyFill="1" applyBorder="1" applyAlignment="1" applyProtection="1">
      <alignment horizontal="left" vertical="center"/>
    </xf>
    <xf numFmtId="0" fontId="159" fillId="0" borderId="16" xfId="0" applyFont="1" applyFill="1" applyBorder="1" applyAlignment="1" applyProtection="1">
      <alignment horizontal="center" vertical="center" shrinkToFit="1"/>
      <protection locked="0"/>
    </xf>
    <xf numFmtId="0" fontId="140" fillId="0" borderId="17" xfId="0" applyFont="1" applyFill="1" applyBorder="1" applyAlignment="1" applyProtection="1">
      <alignment horizontal="center" vertical="center" shrinkToFit="1"/>
      <protection locked="0"/>
    </xf>
    <xf numFmtId="0" fontId="143" fillId="0" borderId="0" xfId="0" applyFont="1" applyFill="1" applyBorder="1" applyAlignment="1" applyProtection="1">
      <alignment horizontal="center" vertical="center" shrinkToFit="1"/>
      <protection locked="0"/>
    </xf>
    <xf numFmtId="0" fontId="143" fillId="0" borderId="6" xfId="0" applyFont="1" applyFill="1" applyBorder="1" applyAlignment="1" applyProtection="1">
      <alignment horizontal="center" vertical="center" shrinkToFit="1"/>
      <protection locked="0"/>
    </xf>
    <xf numFmtId="0" fontId="23" fillId="2" borderId="16" xfId="0" applyFont="1" applyFill="1" applyBorder="1" applyAlignment="1" applyProtection="1">
      <alignment horizontal="center" vertical="center"/>
    </xf>
    <xf numFmtId="0" fontId="23" fillId="2" borderId="17" xfId="0" applyFont="1" applyFill="1" applyBorder="1" applyAlignment="1" applyProtection="1">
      <alignment horizontal="center" vertical="center"/>
    </xf>
    <xf numFmtId="0" fontId="23" fillId="2" borderId="58" xfId="0" applyFont="1" applyFill="1" applyBorder="1" applyAlignment="1" applyProtection="1">
      <alignment horizontal="center" vertical="center"/>
    </xf>
    <xf numFmtId="0" fontId="23" fillId="2" borderId="4" xfId="0" applyFont="1" applyFill="1" applyBorder="1" applyAlignment="1" applyProtection="1">
      <alignment horizontal="center" vertical="center"/>
      <protection locked="0"/>
    </xf>
    <xf numFmtId="0" fontId="23" fillId="2" borderId="25" xfId="0" applyFont="1" applyFill="1" applyBorder="1" applyAlignment="1" applyProtection="1">
      <alignment horizontal="center" vertical="center"/>
      <protection locked="0"/>
    </xf>
    <xf numFmtId="0" fontId="23" fillId="2" borderId="0"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22" fillId="0" borderId="17" xfId="0" applyFont="1" applyFill="1" applyBorder="1" applyAlignment="1" applyProtection="1">
      <alignment horizontal="center" shrinkToFit="1"/>
    </xf>
    <xf numFmtId="0" fontId="22" fillId="0" borderId="17" xfId="0" applyFont="1" applyFill="1" applyBorder="1" applyAlignment="1" applyProtection="1">
      <alignment horizontal="center" shrinkToFit="1"/>
      <protection locked="0"/>
    </xf>
    <xf numFmtId="0" fontId="22" fillId="0" borderId="18" xfId="0" applyFont="1" applyFill="1" applyBorder="1" applyAlignment="1" applyProtection="1">
      <alignment horizontal="center" shrinkToFit="1"/>
      <protection locked="0"/>
    </xf>
    <xf numFmtId="0" fontId="50" fillId="0" borderId="30" xfId="0" applyFont="1" applyFill="1" applyBorder="1" applyAlignment="1" applyProtection="1">
      <alignment horizontal="center" vertical="center" shrinkToFit="1"/>
    </xf>
    <xf numFmtId="0" fontId="50" fillId="0" borderId="4" xfId="0" applyFont="1" applyFill="1" applyBorder="1" applyAlignment="1" applyProtection="1">
      <alignment horizontal="center" vertical="center" shrinkToFit="1"/>
    </xf>
    <xf numFmtId="0" fontId="50" fillId="0" borderId="14" xfId="0" applyFont="1" applyFill="1" applyBorder="1" applyAlignment="1" applyProtection="1">
      <alignment horizontal="center" vertical="center" shrinkToFit="1"/>
    </xf>
    <xf numFmtId="0" fontId="50" fillId="0" borderId="20" xfId="0" applyFont="1" applyFill="1" applyBorder="1" applyAlignment="1" applyProtection="1">
      <alignment horizontal="center" vertical="center" shrinkToFit="1"/>
    </xf>
    <xf numFmtId="0" fontId="50" fillId="0" borderId="0" xfId="0" applyFont="1" applyFill="1" applyBorder="1" applyAlignment="1" applyProtection="1">
      <alignment horizontal="center" vertical="center" shrinkToFit="1"/>
    </xf>
    <xf numFmtId="0" fontId="50" fillId="0" borderId="15" xfId="0" applyFont="1" applyFill="1" applyBorder="1" applyAlignment="1" applyProtection="1">
      <alignment horizontal="center" vertical="center" shrinkToFit="1"/>
    </xf>
    <xf numFmtId="0" fontId="108" fillId="0" borderId="76" xfId="0" applyFont="1" applyFill="1" applyBorder="1" applyAlignment="1" applyProtection="1">
      <alignment horizontal="left" vertical="center" wrapText="1"/>
    </xf>
    <xf numFmtId="0" fontId="108" fillId="0" borderId="77" xfId="0" applyFont="1" applyFill="1" applyBorder="1" applyAlignment="1" applyProtection="1">
      <alignment horizontal="left" vertical="center" wrapText="1"/>
    </xf>
    <xf numFmtId="0" fontId="108" fillId="0" borderId="78" xfId="0" applyFont="1" applyFill="1" applyBorder="1" applyAlignment="1" applyProtection="1">
      <alignment horizontal="left" vertical="center" wrapText="1"/>
    </xf>
    <xf numFmtId="0" fontId="108" fillId="0" borderId="80" xfId="0" applyFont="1" applyFill="1" applyBorder="1" applyAlignment="1" applyProtection="1">
      <alignment horizontal="left" vertical="center" wrapText="1"/>
    </xf>
    <xf numFmtId="0" fontId="108" fillId="0" borderId="81" xfId="0" applyFont="1" applyFill="1" applyBorder="1" applyAlignment="1" applyProtection="1">
      <alignment horizontal="left" vertical="center" wrapText="1"/>
    </xf>
    <xf numFmtId="0" fontId="108" fillId="0" borderId="82" xfId="0" applyFont="1" applyFill="1" applyBorder="1" applyAlignment="1" applyProtection="1">
      <alignment horizontal="left" vertical="center" wrapText="1"/>
    </xf>
    <xf numFmtId="0" fontId="154" fillId="0" borderId="84" xfId="0" applyFont="1" applyFill="1" applyBorder="1" applyAlignment="1" applyProtection="1">
      <alignment horizontal="center" vertical="center" wrapText="1" shrinkToFit="1"/>
      <protection locked="0"/>
    </xf>
    <xf numFmtId="0" fontId="154" fillId="0" borderId="77" xfId="0" applyFont="1" applyFill="1" applyBorder="1" applyAlignment="1" applyProtection="1">
      <alignment horizontal="center" vertical="center" wrapText="1" shrinkToFit="1"/>
      <protection locked="0"/>
    </xf>
    <xf numFmtId="0" fontId="154" fillId="0" borderId="79" xfId="0" applyFont="1" applyFill="1" applyBorder="1" applyAlignment="1" applyProtection="1">
      <alignment horizontal="center" vertical="center" wrapText="1" shrinkToFit="1"/>
      <protection locked="0"/>
    </xf>
    <xf numFmtId="0" fontId="154" fillId="0" borderId="7" xfId="0" applyFont="1" applyFill="1" applyBorder="1" applyAlignment="1" applyProtection="1">
      <alignment horizontal="center" vertical="center" wrapText="1" shrinkToFit="1"/>
      <protection locked="0"/>
    </xf>
    <xf numFmtId="0" fontId="154" fillId="0" borderId="0" xfId="0" applyFont="1" applyFill="1" applyBorder="1" applyAlignment="1" applyProtection="1">
      <alignment horizontal="center" vertical="center" wrapText="1" shrinkToFit="1"/>
      <protection locked="0"/>
    </xf>
    <xf numFmtId="0" fontId="154" fillId="0" borderId="87" xfId="0" applyFont="1" applyFill="1" applyBorder="1" applyAlignment="1" applyProtection="1">
      <alignment horizontal="center" vertical="center" wrapText="1" shrinkToFit="1"/>
      <protection locked="0"/>
    </xf>
    <xf numFmtId="0" fontId="38" fillId="0" borderId="32" xfId="0" applyFont="1" applyFill="1" applyBorder="1" applyAlignment="1" applyProtection="1">
      <alignment horizontal="center" vertical="center"/>
      <protection locked="0"/>
    </xf>
    <xf numFmtId="0" fontId="70" fillId="0" borderId="30" xfId="0" applyFont="1" applyFill="1" applyBorder="1" applyAlignment="1" applyProtection="1">
      <alignment horizontal="center" vertical="center"/>
    </xf>
    <xf numFmtId="0" fontId="70" fillId="0" borderId="14" xfId="0" applyFont="1" applyFill="1" applyBorder="1" applyAlignment="1" applyProtection="1">
      <alignment horizontal="center" vertical="center"/>
    </xf>
    <xf numFmtId="0" fontId="70" fillId="0" borderId="74" xfId="0" applyFont="1" applyFill="1" applyBorder="1" applyAlignment="1" applyProtection="1">
      <alignment horizontal="center" vertical="center"/>
    </xf>
    <xf numFmtId="0" fontId="70" fillId="0" borderId="19" xfId="0" applyFont="1" applyFill="1" applyBorder="1" applyAlignment="1" applyProtection="1">
      <alignment horizontal="center" vertical="center"/>
    </xf>
    <xf numFmtId="0" fontId="145" fillId="0" borderId="13" xfId="0" applyFont="1" applyFill="1" applyBorder="1" applyAlignment="1" applyProtection="1">
      <alignment horizontal="center" vertical="center" shrinkToFit="1"/>
      <protection locked="0"/>
    </xf>
    <xf numFmtId="0" fontId="145" fillId="0" borderId="4" xfId="0" applyFont="1" applyFill="1" applyBorder="1" applyAlignment="1" applyProtection="1">
      <alignment horizontal="center" vertical="center" shrinkToFit="1"/>
      <protection locked="0"/>
    </xf>
    <xf numFmtId="0" fontId="145" fillId="0" borderId="2" xfId="0" applyFont="1" applyFill="1" applyBorder="1" applyAlignment="1" applyProtection="1">
      <alignment horizontal="center" vertical="center" shrinkToFit="1"/>
      <protection locked="0"/>
    </xf>
    <xf numFmtId="0" fontId="145" fillId="0" borderId="3" xfId="0" applyFont="1" applyFill="1" applyBorder="1" applyAlignment="1" applyProtection="1">
      <alignment horizontal="center" vertical="center" shrinkToFit="1"/>
      <protection locked="0"/>
    </xf>
    <xf numFmtId="0" fontId="146" fillId="0" borderId="4" xfId="0" applyFont="1" applyFill="1" applyBorder="1" applyAlignment="1" applyProtection="1">
      <alignment horizontal="center" vertical="center" shrinkToFit="1"/>
      <protection locked="0"/>
    </xf>
    <xf numFmtId="0" fontId="146" fillId="0" borderId="3" xfId="0" applyFont="1" applyFill="1" applyBorder="1" applyAlignment="1" applyProtection="1">
      <alignment horizontal="center" vertical="center" shrinkToFit="1"/>
      <protection locked="0"/>
    </xf>
    <xf numFmtId="0" fontId="147" fillId="3" borderId="4" xfId="0" applyFont="1" applyFill="1" applyBorder="1" applyAlignment="1" applyProtection="1">
      <alignment horizontal="center" vertical="center" shrinkToFit="1"/>
    </xf>
    <xf numFmtId="0" fontId="147" fillId="3" borderId="3" xfId="0" applyFont="1" applyFill="1" applyBorder="1" applyAlignment="1" applyProtection="1">
      <alignment horizontal="center" vertical="center" shrinkToFit="1"/>
    </xf>
    <xf numFmtId="0" fontId="22" fillId="0" borderId="4" xfId="0" applyFont="1" applyFill="1" applyBorder="1" applyAlignment="1" applyProtection="1">
      <alignment horizontal="center" vertical="top" shrinkToFit="1"/>
    </xf>
    <xf numFmtId="0" fontId="22" fillId="0" borderId="4" xfId="0" applyFont="1" applyFill="1" applyBorder="1" applyAlignment="1" applyProtection="1">
      <alignment horizontal="center" vertical="top" shrinkToFit="1"/>
      <protection locked="0"/>
    </xf>
    <xf numFmtId="0" fontId="22" fillId="0" borderId="14" xfId="0" applyFont="1" applyFill="1" applyBorder="1" applyAlignment="1" applyProtection="1">
      <alignment horizontal="center" vertical="top" shrinkToFit="1"/>
      <protection locked="0"/>
    </xf>
    <xf numFmtId="0" fontId="92" fillId="0" borderId="4" xfId="0" applyFont="1" applyFill="1" applyBorder="1" applyAlignment="1" applyProtection="1">
      <alignment horizontal="center" vertical="center" shrinkToFit="1"/>
    </xf>
    <xf numFmtId="0" fontId="92" fillId="0" borderId="25" xfId="0" applyFont="1" applyFill="1" applyBorder="1" applyAlignment="1" applyProtection="1">
      <alignment horizontal="center" vertical="center" shrinkToFit="1"/>
    </xf>
    <xf numFmtId="0" fontId="152" fillId="0" borderId="48" xfId="0" applyFont="1" applyFill="1" applyBorder="1" applyAlignment="1" applyProtection="1">
      <alignment horizontal="left" vertical="center" wrapText="1" shrinkToFit="1"/>
    </xf>
    <xf numFmtId="0" fontId="153" fillId="0" borderId="1" xfId="0" applyFont="1" applyFill="1" applyBorder="1" applyAlignment="1" applyProtection="1">
      <alignment horizontal="left" vertical="center" wrapText="1" shrinkToFit="1"/>
    </xf>
    <xf numFmtId="0" fontId="153" fillId="0" borderId="10" xfId="0" applyFont="1" applyFill="1" applyBorder="1" applyAlignment="1" applyProtection="1">
      <alignment horizontal="left" vertical="center" wrapText="1" shrinkToFit="1"/>
    </xf>
    <xf numFmtId="0" fontId="153" fillId="0" borderId="48" xfId="0" applyFont="1" applyFill="1" applyBorder="1" applyAlignment="1" applyProtection="1">
      <alignment horizontal="left" vertical="center" wrapText="1" shrinkToFit="1"/>
    </xf>
    <xf numFmtId="49" fontId="141" fillId="3" borderId="12" xfId="0" applyNumberFormat="1" applyFont="1" applyFill="1" applyBorder="1" applyAlignment="1" applyProtection="1">
      <alignment horizontal="center" vertical="center" wrapText="1"/>
      <protection locked="0"/>
    </xf>
    <xf numFmtId="49" fontId="143" fillId="3" borderId="1" xfId="0" applyNumberFormat="1" applyFont="1" applyFill="1" applyBorder="1" applyAlignment="1" applyProtection="1">
      <alignment horizontal="center" vertical="center" wrapText="1"/>
      <protection locked="0"/>
    </xf>
    <xf numFmtId="49" fontId="143" fillId="3" borderId="5" xfId="0" applyNumberFormat="1" applyFont="1" applyFill="1" applyBorder="1" applyAlignment="1" applyProtection="1">
      <alignment horizontal="center" vertical="center" wrapText="1"/>
      <protection locked="0"/>
    </xf>
    <xf numFmtId="49" fontId="143" fillId="3" borderId="12" xfId="0" applyNumberFormat="1" applyFont="1" applyFill="1" applyBorder="1" applyAlignment="1" applyProtection="1">
      <alignment horizontal="center" vertical="center" wrapText="1"/>
      <protection locked="0"/>
    </xf>
    <xf numFmtId="0" fontId="23" fillId="0" borderId="2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49" fontId="143" fillId="0" borderId="0" xfId="0" applyNumberFormat="1" applyFont="1" applyFill="1" applyBorder="1" applyAlignment="1" applyProtection="1">
      <alignment horizontal="center" vertical="center"/>
      <protection locked="0"/>
    </xf>
    <xf numFmtId="0" fontId="149" fillId="0" borderId="30" xfId="0" applyFont="1" applyFill="1" applyBorder="1" applyAlignment="1" applyProtection="1">
      <alignment horizontal="left" vertical="center" wrapText="1" shrinkToFit="1"/>
    </xf>
    <xf numFmtId="0" fontId="149" fillId="0" borderId="4" xfId="0" applyFont="1" applyFill="1" applyBorder="1" applyAlignment="1" applyProtection="1">
      <alignment horizontal="left" vertical="center" wrapText="1" shrinkToFit="1"/>
    </xf>
    <xf numFmtId="0" fontId="149" fillId="0" borderId="14" xfId="0" applyFont="1" applyFill="1" applyBorder="1" applyAlignment="1" applyProtection="1">
      <alignment horizontal="left" vertical="center" wrapText="1" shrinkToFit="1"/>
    </xf>
    <xf numFmtId="0" fontId="149" fillId="0" borderId="21" xfId="0" applyFont="1" applyFill="1" applyBorder="1" applyAlignment="1" applyProtection="1">
      <alignment horizontal="left" vertical="center" wrapText="1" shrinkToFit="1"/>
    </xf>
    <xf numFmtId="0" fontId="149" fillId="0" borderId="17" xfId="0" applyFont="1" applyFill="1" applyBorder="1" applyAlignment="1" applyProtection="1">
      <alignment horizontal="left" vertical="center" wrapText="1" shrinkToFit="1"/>
    </xf>
    <xf numFmtId="0" fontId="149" fillId="0" borderId="18" xfId="0" applyFont="1" applyFill="1" applyBorder="1" applyAlignment="1" applyProtection="1">
      <alignment horizontal="left" vertical="center" wrapText="1" shrinkToFit="1"/>
    </xf>
    <xf numFmtId="49" fontId="141" fillId="3" borderId="4" xfId="0" applyNumberFormat="1" applyFont="1" applyFill="1" applyBorder="1" applyAlignment="1" applyProtection="1">
      <alignment horizontal="center" vertical="center" wrapText="1"/>
      <protection locked="0"/>
    </xf>
    <xf numFmtId="49" fontId="143" fillId="3" borderId="4" xfId="0" applyNumberFormat="1" applyFont="1" applyFill="1" applyBorder="1" applyAlignment="1" applyProtection="1">
      <alignment horizontal="center" vertical="center" wrapText="1"/>
      <protection locked="0"/>
    </xf>
    <xf numFmtId="49" fontId="143" fillId="3" borderId="25" xfId="0" applyNumberFormat="1" applyFont="1" applyFill="1" applyBorder="1" applyAlignment="1" applyProtection="1">
      <alignment horizontal="center" vertical="center" wrapText="1"/>
      <protection locked="0"/>
    </xf>
    <xf numFmtId="49" fontId="143" fillId="3" borderId="17" xfId="0" applyNumberFormat="1" applyFont="1" applyFill="1" applyBorder="1" applyAlignment="1" applyProtection="1">
      <alignment horizontal="center" vertical="center" wrapText="1"/>
      <protection locked="0"/>
    </xf>
    <xf numFmtId="49" fontId="143" fillId="3" borderId="26" xfId="0" applyNumberFormat="1" applyFont="1" applyFill="1" applyBorder="1" applyAlignment="1" applyProtection="1">
      <alignment horizontal="center" vertical="center" wrapText="1"/>
      <protection locked="0"/>
    </xf>
    <xf numFmtId="0" fontId="92" fillId="0" borderId="20" xfId="0" applyFont="1" applyFill="1" applyBorder="1" applyAlignment="1" applyProtection="1">
      <alignment horizontal="left" vertical="center" wrapText="1"/>
    </xf>
    <xf numFmtId="0" fontId="92" fillId="0" borderId="0" xfId="0" applyFont="1" applyFill="1" applyBorder="1" applyAlignment="1" applyProtection="1">
      <alignment horizontal="left" vertical="center" wrapText="1"/>
    </xf>
    <xf numFmtId="0" fontId="92" fillId="0" borderId="6" xfId="0" applyFont="1" applyFill="1" applyBorder="1" applyAlignment="1" applyProtection="1">
      <alignment horizontal="left" vertical="center" wrapText="1"/>
    </xf>
    <xf numFmtId="0" fontId="70" fillId="2" borderId="91" xfId="0" applyFont="1" applyFill="1" applyBorder="1" applyAlignment="1" applyProtection="1">
      <alignment horizontal="left" vertical="center"/>
    </xf>
    <xf numFmtId="0" fontId="70" fillId="2" borderId="92" xfId="0" applyFont="1" applyFill="1" applyBorder="1" applyAlignment="1" applyProtection="1">
      <alignment horizontal="left" vertical="center"/>
    </xf>
    <xf numFmtId="0" fontId="70" fillId="2" borderId="47" xfId="0" applyFont="1" applyFill="1" applyBorder="1" applyAlignment="1" applyProtection="1">
      <alignment horizontal="left" vertical="center"/>
    </xf>
    <xf numFmtId="0" fontId="70" fillId="2" borderId="11" xfId="0" applyFont="1" applyFill="1" applyBorder="1" applyAlignment="1" applyProtection="1">
      <alignment horizontal="left" vertical="center"/>
    </xf>
    <xf numFmtId="0" fontId="70" fillId="2" borderId="22" xfId="0" applyFont="1" applyFill="1" applyBorder="1" applyAlignment="1" applyProtection="1">
      <alignment horizontal="left" vertical="center"/>
    </xf>
    <xf numFmtId="0" fontId="70" fillId="2" borderId="50" xfId="0" applyFont="1" applyFill="1" applyBorder="1" applyAlignment="1" applyProtection="1">
      <alignment horizontal="left" vertical="center"/>
    </xf>
    <xf numFmtId="0" fontId="134" fillId="0" borderId="68" xfId="0" applyFont="1" applyFill="1" applyBorder="1" applyAlignment="1" applyProtection="1">
      <alignment horizontal="center" vertical="center"/>
    </xf>
    <xf numFmtId="0" fontId="134" fillId="0" borderId="69" xfId="0" applyFont="1" applyFill="1" applyBorder="1" applyAlignment="1" applyProtection="1">
      <alignment horizontal="center" vertical="center"/>
    </xf>
    <xf numFmtId="0" fontId="151" fillId="0" borderId="30" xfId="0" applyFont="1" applyFill="1" applyBorder="1" applyAlignment="1" applyProtection="1">
      <alignment horizontal="left" vertical="center" wrapText="1" shrinkToFit="1"/>
    </xf>
    <xf numFmtId="0" fontId="151" fillId="0" borderId="4" xfId="0" applyFont="1" applyFill="1" applyBorder="1" applyAlignment="1" applyProtection="1">
      <alignment horizontal="left" vertical="center" wrapText="1" shrinkToFit="1"/>
    </xf>
    <xf numFmtId="0" fontId="151" fillId="0" borderId="14" xfId="0" applyFont="1" applyFill="1" applyBorder="1" applyAlignment="1" applyProtection="1">
      <alignment horizontal="left" vertical="center" wrapText="1" shrinkToFit="1"/>
    </xf>
    <xf numFmtId="0" fontId="151" fillId="0" borderId="20" xfId="0" applyFont="1" applyFill="1" applyBorder="1" applyAlignment="1" applyProtection="1">
      <alignment horizontal="left" vertical="center" wrapText="1" shrinkToFit="1"/>
    </xf>
    <xf numFmtId="0" fontId="151" fillId="0" borderId="0" xfId="0" applyFont="1" applyFill="1" applyBorder="1" applyAlignment="1" applyProtection="1">
      <alignment horizontal="left" vertical="center" wrapText="1" shrinkToFit="1"/>
    </xf>
    <xf numFmtId="0" fontId="151" fillId="0" borderId="15" xfId="0" applyFont="1" applyFill="1" applyBorder="1" applyAlignment="1" applyProtection="1">
      <alignment horizontal="left" vertical="center" wrapText="1" shrinkToFit="1"/>
    </xf>
    <xf numFmtId="0" fontId="151" fillId="0" borderId="21" xfId="0" applyFont="1" applyFill="1" applyBorder="1" applyAlignment="1" applyProtection="1">
      <alignment horizontal="left" vertical="center" wrapText="1" shrinkToFit="1"/>
    </xf>
    <xf numFmtId="0" fontId="151" fillId="0" borderId="17" xfId="0" applyFont="1" applyFill="1" applyBorder="1" applyAlignment="1" applyProtection="1">
      <alignment horizontal="left" vertical="center" wrapText="1" shrinkToFit="1"/>
    </xf>
    <xf numFmtId="0" fontId="151" fillId="0" borderId="18" xfId="0" applyFont="1" applyFill="1" applyBorder="1" applyAlignment="1" applyProtection="1">
      <alignment horizontal="left" vertical="center" wrapText="1" shrinkToFit="1"/>
    </xf>
    <xf numFmtId="0" fontId="70" fillId="0" borderId="13" xfId="0" applyFont="1" applyFill="1" applyBorder="1" applyAlignment="1" applyProtection="1">
      <alignment horizontal="center" vertical="center" wrapText="1" shrinkToFit="1"/>
    </xf>
    <xf numFmtId="0" fontId="70" fillId="0" borderId="4" xfId="0" applyFont="1" applyFill="1" applyBorder="1" applyAlignment="1" applyProtection="1">
      <alignment horizontal="center" vertical="center" wrapText="1" shrinkToFit="1"/>
    </xf>
    <xf numFmtId="49" fontId="143" fillId="0" borderId="4" xfId="0" applyNumberFormat="1" applyFont="1" applyFill="1" applyBorder="1" applyAlignment="1" applyProtection="1">
      <alignment horizontal="center" vertical="center" shrinkToFit="1"/>
      <protection locked="0"/>
    </xf>
    <xf numFmtId="49" fontId="143" fillId="0" borderId="25" xfId="0" applyNumberFormat="1" applyFont="1" applyFill="1" applyBorder="1" applyAlignment="1" applyProtection="1">
      <alignment horizontal="center" vertical="center" shrinkToFit="1"/>
      <protection locked="0"/>
    </xf>
    <xf numFmtId="0" fontId="92" fillId="0" borderId="20" xfId="0"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2" fillId="0" borderId="6" xfId="0" applyFont="1" applyFill="1" applyBorder="1" applyAlignment="1" applyProtection="1">
      <alignment horizontal="center" vertical="center"/>
    </xf>
    <xf numFmtId="49" fontId="141" fillId="2" borderId="9" xfId="0" applyNumberFormat="1" applyFont="1" applyFill="1" applyBorder="1" applyAlignment="1" applyProtection="1">
      <alignment horizontal="center" vertical="center" wrapText="1"/>
      <protection locked="0"/>
    </xf>
    <xf numFmtId="49" fontId="143" fillId="2" borderId="8" xfId="0" applyNumberFormat="1" applyFont="1" applyFill="1" applyBorder="1" applyAlignment="1" applyProtection="1">
      <alignment horizontal="center" vertical="center" wrapText="1"/>
      <protection locked="0"/>
    </xf>
    <xf numFmtId="49" fontId="143" fillId="2" borderId="45" xfId="0" applyNumberFormat="1" applyFont="1" applyFill="1" applyBorder="1" applyAlignment="1" applyProtection="1">
      <alignment horizontal="center" vertical="center" wrapText="1"/>
      <protection locked="0"/>
    </xf>
    <xf numFmtId="49" fontId="143" fillId="2" borderId="16" xfId="0" applyNumberFormat="1" applyFont="1" applyFill="1" applyBorder="1" applyAlignment="1" applyProtection="1">
      <alignment horizontal="center" vertical="center" wrapText="1"/>
      <protection locked="0"/>
    </xf>
    <xf numFmtId="49" fontId="143" fillId="2" borderId="17" xfId="0" applyNumberFormat="1" applyFont="1" applyFill="1" applyBorder="1" applyAlignment="1" applyProtection="1">
      <alignment horizontal="center" vertical="center" wrapText="1"/>
      <protection locked="0"/>
    </xf>
    <xf numFmtId="49" fontId="143" fillId="2" borderId="26" xfId="0" applyNumberFormat="1" applyFont="1" applyFill="1" applyBorder="1" applyAlignment="1" applyProtection="1">
      <alignment horizontal="center" vertical="center" wrapText="1"/>
      <protection locked="0"/>
    </xf>
    <xf numFmtId="0" fontId="143" fillId="0" borderId="84" xfId="0" applyFont="1" applyFill="1" applyBorder="1" applyAlignment="1" applyProtection="1">
      <alignment horizontal="center" vertical="center" wrapText="1"/>
      <protection locked="0"/>
    </xf>
    <xf numFmtId="0" fontId="143" fillId="0" borderId="77" xfId="0" applyFont="1" applyFill="1" applyBorder="1" applyAlignment="1" applyProtection="1">
      <alignment horizontal="center" vertical="center" wrapText="1"/>
      <protection locked="0"/>
    </xf>
    <xf numFmtId="0" fontId="143" fillId="0" borderId="124" xfId="0" applyFont="1" applyFill="1" applyBorder="1" applyAlignment="1" applyProtection="1">
      <alignment horizontal="center" vertical="center" wrapText="1"/>
      <protection locked="0"/>
    </xf>
    <xf numFmtId="0" fontId="143" fillId="0" borderId="7" xfId="0" applyFont="1" applyFill="1" applyBorder="1" applyAlignment="1" applyProtection="1">
      <alignment horizontal="center" vertical="center" wrapText="1"/>
      <protection locked="0"/>
    </xf>
    <xf numFmtId="0" fontId="143" fillId="0" borderId="0" xfId="0" applyFont="1" applyFill="1" applyBorder="1" applyAlignment="1" applyProtection="1">
      <alignment horizontal="center" vertical="center" wrapText="1"/>
      <protection locked="0"/>
    </xf>
    <xf numFmtId="0" fontId="143" fillId="0" borderId="55" xfId="0" applyFont="1" applyFill="1" applyBorder="1" applyAlignment="1" applyProtection="1">
      <alignment horizontal="center" vertical="center" wrapText="1"/>
      <protection locked="0"/>
    </xf>
    <xf numFmtId="0" fontId="70" fillId="0" borderId="47" xfId="0" applyFont="1" applyFill="1" applyBorder="1" applyAlignment="1" applyProtection="1">
      <alignment horizontal="left" vertical="center" shrinkToFit="1"/>
    </xf>
    <xf numFmtId="0" fontId="70" fillId="0" borderId="11" xfId="0" applyFont="1" applyFill="1" applyBorder="1" applyAlignment="1" applyProtection="1">
      <alignment horizontal="left" vertical="center" shrinkToFit="1"/>
    </xf>
    <xf numFmtId="0" fontId="143" fillId="0" borderId="1" xfId="0" applyFont="1" applyFill="1" applyBorder="1" applyAlignment="1" applyProtection="1">
      <alignment horizontal="center" vertical="center" shrinkToFit="1"/>
      <protection locked="0"/>
    </xf>
    <xf numFmtId="0" fontId="111" fillId="0" borderId="0" xfId="0" applyFont="1" applyFill="1" applyBorder="1" applyAlignment="1" applyProtection="1">
      <alignment horizontal="center" vertical="center" shrinkToFit="1"/>
      <protection locked="0"/>
    </xf>
    <xf numFmtId="0" fontId="111" fillId="0" borderId="6" xfId="0" applyFont="1" applyFill="1" applyBorder="1" applyAlignment="1" applyProtection="1">
      <alignment horizontal="center" vertical="center" shrinkToFit="1"/>
      <protection locked="0"/>
    </xf>
    <xf numFmtId="0" fontId="70" fillId="0" borderId="30" xfId="0" applyFont="1" applyFill="1" applyBorder="1" applyAlignment="1" applyProtection="1">
      <alignment horizontal="left" vertical="center" wrapText="1" shrinkToFit="1"/>
    </xf>
    <xf numFmtId="0" fontId="70" fillId="0" borderId="4" xfId="0" applyFont="1" applyFill="1" applyBorder="1" applyAlignment="1" applyProtection="1">
      <alignment horizontal="left" vertical="center" wrapText="1" shrinkToFit="1"/>
    </xf>
    <xf numFmtId="0" fontId="70" fillId="0" borderId="14" xfId="0" applyFont="1" applyFill="1" applyBorder="1" applyAlignment="1" applyProtection="1">
      <alignment horizontal="left" vertical="center" wrapText="1" shrinkToFit="1"/>
    </xf>
    <xf numFmtId="0" fontId="70" fillId="0" borderId="21" xfId="0" applyFont="1" applyFill="1" applyBorder="1" applyAlignment="1" applyProtection="1">
      <alignment horizontal="left" vertical="center" wrapText="1" shrinkToFit="1"/>
    </xf>
    <xf numFmtId="0" fontId="70" fillId="0" borderId="17" xfId="0" applyFont="1" applyFill="1" applyBorder="1" applyAlignment="1" applyProtection="1">
      <alignment horizontal="left" vertical="center" wrapText="1" shrinkToFit="1"/>
    </xf>
    <xf numFmtId="0" fontId="70" fillId="0" borderId="18" xfId="0" applyFont="1" applyFill="1" applyBorder="1" applyAlignment="1" applyProtection="1">
      <alignment horizontal="left" vertical="center" wrapText="1" shrinkToFit="1"/>
    </xf>
    <xf numFmtId="0" fontId="156" fillId="0" borderId="13" xfId="0" applyFont="1" applyFill="1" applyBorder="1" applyAlignment="1" applyProtection="1">
      <alignment horizontal="center" vertical="center" shrinkToFit="1"/>
      <protection locked="0"/>
    </xf>
    <xf numFmtId="0" fontId="156" fillId="0" borderId="4" xfId="0" applyFont="1" applyFill="1" applyBorder="1" applyAlignment="1" applyProtection="1">
      <alignment horizontal="center" vertical="center" shrinkToFit="1"/>
      <protection locked="0"/>
    </xf>
    <xf numFmtId="0" fontId="156" fillId="0" borderId="57" xfId="0" applyFont="1" applyFill="1" applyBorder="1" applyAlignment="1" applyProtection="1">
      <alignment horizontal="center" vertical="center" shrinkToFit="1"/>
      <protection locked="0"/>
    </xf>
    <xf numFmtId="0" fontId="156" fillId="0" borderId="16" xfId="0" applyFont="1" applyFill="1" applyBorder="1" applyAlignment="1" applyProtection="1">
      <alignment horizontal="center" vertical="center" shrinkToFit="1"/>
      <protection locked="0"/>
    </xf>
    <xf numFmtId="0" fontId="156" fillId="0" borderId="17" xfId="0" applyFont="1" applyFill="1" applyBorder="1" applyAlignment="1" applyProtection="1">
      <alignment horizontal="center" vertical="center" shrinkToFit="1"/>
      <protection locked="0"/>
    </xf>
    <xf numFmtId="0" fontId="156" fillId="0" borderId="58" xfId="0" applyFont="1" applyFill="1" applyBorder="1" applyAlignment="1" applyProtection="1">
      <alignment horizontal="center" vertical="center" shrinkToFit="1"/>
      <protection locked="0"/>
    </xf>
    <xf numFmtId="0" fontId="113" fillId="0" borderId="27" xfId="0" applyFont="1" applyFill="1" applyBorder="1" applyAlignment="1" applyProtection="1">
      <alignment horizontal="left" vertical="center" shrinkToFit="1"/>
      <protection locked="0"/>
    </xf>
    <xf numFmtId="0" fontId="113" fillId="0" borderId="4" xfId="0" applyFont="1" applyFill="1" applyBorder="1" applyAlignment="1" applyProtection="1">
      <alignment horizontal="left" vertical="center" shrinkToFit="1"/>
      <protection locked="0"/>
    </xf>
    <xf numFmtId="0" fontId="113" fillId="0" borderId="25" xfId="0" applyFont="1" applyFill="1" applyBorder="1" applyAlignment="1" applyProtection="1">
      <alignment horizontal="left" vertical="center" shrinkToFit="1"/>
      <protection locked="0"/>
    </xf>
    <xf numFmtId="49" fontId="23" fillId="0" borderId="28" xfId="0" applyNumberFormat="1" applyFont="1" applyFill="1" applyBorder="1" applyAlignment="1" applyProtection="1">
      <alignment horizontal="center" vertical="center" wrapText="1" shrinkToFit="1"/>
      <protection locked="0"/>
    </xf>
    <xf numFmtId="49" fontId="23" fillId="0" borderId="17" xfId="0" applyNumberFormat="1" applyFont="1" applyFill="1" applyBorder="1" applyAlignment="1" applyProtection="1">
      <alignment horizontal="center" vertical="center" wrapText="1" shrinkToFit="1"/>
      <protection locked="0"/>
    </xf>
    <xf numFmtId="49" fontId="23" fillId="0" borderId="26" xfId="0" applyNumberFormat="1" applyFont="1" applyFill="1" applyBorder="1" applyAlignment="1" applyProtection="1">
      <alignment horizontal="center" vertical="center" wrapText="1" shrinkToFit="1"/>
      <protection locked="0"/>
    </xf>
    <xf numFmtId="0" fontId="50" fillId="0" borderId="89" xfId="0" applyFont="1" applyFill="1" applyBorder="1" applyAlignment="1" applyProtection="1">
      <alignment horizontal="left" vertical="center"/>
    </xf>
    <xf numFmtId="0" fontId="50" fillId="0" borderId="24" xfId="0" applyFont="1" applyFill="1" applyBorder="1" applyAlignment="1" applyProtection="1">
      <alignment horizontal="left" vertical="center"/>
    </xf>
    <xf numFmtId="0" fontId="75" fillId="0" borderId="24" xfId="0" applyFont="1" applyFill="1" applyBorder="1" applyAlignment="1" applyProtection="1">
      <alignment horizontal="center" vertical="center"/>
    </xf>
    <xf numFmtId="0" fontId="75" fillId="0" borderId="39" xfId="0" applyFont="1" applyFill="1" applyBorder="1" applyAlignment="1" applyProtection="1">
      <alignment horizontal="center" vertical="center"/>
    </xf>
    <xf numFmtId="0" fontId="148" fillId="2" borderId="30" xfId="0" applyFont="1" applyFill="1" applyBorder="1" applyAlignment="1" applyProtection="1">
      <alignment horizontal="left" vertical="center" shrinkToFit="1"/>
    </xf>
    <xf numFmtId="0" fontId="148" fillId="2" borderId="4" xfId="0" applyFont="1" applyFill="1" applyBorder="1" applyAlignment="1" applyProtection="1">
      <alignment horizontal="left" vertical="center" shrinkToFit="1"/>
    </xf>
    <xf numFmtId="0" fontId="148" fillId="2" borderId="14" xfId="0" applyFont="1" applyFill="1" applyBorder="1" applyAlignment="1" applyProtection="1">
      <alignment horizontal="left" vertical="center" shrinkToFit="1"/>
    </xf>
    <xf numFmtId="0" fontId="143" fillId="0" borderId="13" xfId="0" applyFont="1" applyFill="1" applyBorder="1" applyAlignment="1" applyProtection="1">
      <alignment horizontal="center" vertical="center" wrapText="1" shrinkToFit="1"/>
      <protection locked="0"/>
    </xf>
    <xf numFmtId="0" fontId="143" fillId="0" borderId="4" xfId="0" applyFont="1" applyFill="1" applyBorder="1" applyAlignment="1" applyProtection="1">
      <alignment horizontal="center" vertical="center" wrapText="1" shrinkToFit="1"/>
      <protection locked="0"/>
    </xf>
    <xf numFmtId="0" fontId="143" fillId="0" borderId="25" xfId="0" applyFont="1" applyFill="1" applyBorder="1" applyAlignment="1" applyProtection="1">
      <alignment horizontal="center" vertical="center" wrapText="1" shrinkToFit="1"/>
      <protection locked="0"/>
    </xf>
    <xf numFmtId="0" fontId="70" fillId="0" borderId="30" xfId="0" applyFont="1" applyBorder="1" applyAlignment="1" applyProtection="1">
      <alignment horizontal="left" vertical="center" wrapText="1" shrinkToFit="1"/>
    </xf>
    <xf numFmtId="0" fontId="70" fillId="0" borderId="4" xfId="0" applyFont="1" applyBorder="1" applyAlignment="1" applyProtection="1">
      <alignment horizontal="left" vertical="center" wrapText="1" shrinkToFit="1"/>
    </xf>
    <xf numFmtId="0" fontId="70" fillId="0" borderId="14" xfId="0" applyFont="1" applyBorder="1" applyAlignment="1" applyProtection="1">
      <alignment horizontal="left" vertical="center" wrapText="1" shrinkToFit="1"/>
    </xf>
    <xf numFmtId="0" fontId="70" fillId="0" borderId="21" xfId="0" applyFont="1" applyBorder="1" applyAlignment="1" applyProtection="1">
      <alignment horizontal="left" vertical="center" wrapText="1" shrinkToFit="1"/>
    </xf>
    <xf numFmtId="0" fontId="70" fillId="0" borderId="17" xfId="0" applyFont="1" applyBorder="1" applyAlignment="1" applyProtection="1">
      <alignment horizontal="left" vertical="center" wrapText="1" shrinkToFit="1"/>
    </xf>
    <xf numFmtId="0" fontId="70" fillId="0" borderId="18" xfId="0" applyFont="1" applyBorder="1" applyAlignment="1" applyProtection="1">
      <alignment horizontal="left" vertical="center" wrapText="1" shrinkToFit="1"/>
    </xf>
    <xf numFmtId="0" fontId="143" fillId="0" borderId="7" xfId="0" applyFont="1" applyFill="1" applyBorder="1" applyAlignment="1" applyProtection="1">
      <alignment horizontal="center" vertical="center" wrapText="1" shrinkToFit="1"/>
      <protection locked="0"/>
    </xf>
    <xf numFmtId="0" fontId="143" fillId="0" borderId="0" xfId="0" applyFont="1" applyFill="1" applyBorder="1" applyAlignment="1" applyProtection="1">
      <alignment horizontal="center" vertical="center" wrapText="1" shrinkToFit="1"/>
      <protection locked="0"/>
    </xf>
    <xf numFmtId="0" fontId="143" fillId="0" borderId="6" xfId="0" applyFont="1" applyFill="1" applyBorder="1" applyAlignment="1" applyProtection="1">
      <alignment horizontal="center" vertical="center" wrapText="1" shrinkToFit="1"/>
      <protection locked="0"/>
    </xf>
    <xf numFmtId="0" fontId="155" fillId="0" borderId="136" xfId="0" applyFont="1" applyFill="1" applyBorder="1" applyAlignment="1" applyProtection="1">
      <alignment horizontal="center" vertical="center"/>
    </xf>
    <xf numFmtId="0" fontId="155" fillId="0" borderId="32" xfId="0" applyFont="1" applyFill="1" applyBorder="1" applyAlignment="1" applyProtection="1">
      <alignment horizontal="center" vertical="center"/>
    </xf>
    <xf numFmtId="0" fontId="155" fillId="0" borderId="105" xfId="0" applyFont="1" applyFill="1" applyBorder="1" applyAlignment="1" applyProtection="1">
      <alignment horizontal="center" vertical="center"/>
    </xf>
    <xf numFmtId="0" fontId="136" fillId="0" borderId="105" xfId="0" applyFont="1" applyFill="1" applyBorder="1" applyAlignment="1" applyProtection="1">
      <alignment horizontal="center" vertical="center"/>
    </xf>
    <xf numFmtId="0" fontId="136" fillId="0" borderId="106" xfId="0" applyFont="1" applyFill="1" applyBorder="1" applyAlignment="1" applyProtection="1">
      <alignment horizontal="center" vertical="center"/>
    </xf>
    <xf numFmtId="0" fontId="59" fillId="0" borderId="0" xfId="0" applyFont="1" applyFill="1" applyBorder="1" applyAlignment="1" applyProtection="1">
      <alignment horizontal="center" vertical="center" shrinkToFit="1"/>
      <protection locked="0"/>
    </xf>
    <xf numFmtId="0" fontId="38" fillId="0" borderId="20" xfId="0" applyFont="1" applyFill="1" applyBorder="1" applyAlignment="1" applyProtection="1">
      <alignment horizontal="left" vertical="center"/>
      <protection locked="0"/>
    </xf>
    <xf numFmtId="0" fontId="38" fillId="0" borderId="0" xfId="0" applyFont="1" applyFill="1" applyBorder="1" applyAlignment="1" applyProtection="1">
      <alignment horizontal="left" vertical="center"/>
      <protection locked="0"/>
    </xf>
    <xf numFmtId="0" fontId="38" fillId="0" borderId="6" xfId="0" applyFont="1" applyFill="1" applyBorder="1" applyAlignment="1" applyProtection="1">
      <alignment horizontal="left" vertical="center"/>
      <protection locked="0"/>
    </xf>
    <xf numFmtId="0" fontId="38" fillId="0" borderId="0" xfId="0" applyFont="1" applyFill="1" applyBorder="1" applyAlignment="1" applyProtection="1">
      <alignment vertical="center"/>
      <protection locked="0"/>
    </xf>
    <xf numFmtId="0" fontId="50" fillId="0" borderId="30" xfId="0" applyFont="1" applyFill="1" applyBorder="1" applyAlignment="1" applyProtection="1">
      <alignment horizontal="left" vertical="center" wrapText="1"/>
    </xf>
    <xf numFmtId="0" fontId="50" fillId="0" borderId="4" xfId="0" applyFont="1" applyFill="1" applyBorder="1" applyAlignment="1" applyProtection="1">
      <alignment horizontal="left" vertical="center" wrapText="1"/>
    </xf>
    <xf numFmtId="0" fontId="75" fillId="0" borderId="4" xfId="0" applyFont="1" applyFill="1" applyBorder="1" applyAlignment="1" applyProtection="1">
      <alignment horizontal="center" vertical="center" shrinkToFit="1"/>
    </xf>
    <xf numFmtId="0" fontId="75" fillId="0" borderId="25" xfId="0" applyFont="1" applyFill="1" applyBorder="1" applyAlignment="1" applyProtection="1">
      <alignment horizontal="center" vertical="center" shrinkToFit="1"/>
    </xf>
    <xf numFmtId="0" fontId="41" fillId="3" borderId="67" xfId="0" applyFont="1" applyFill="1" applyBorder="1" applyAlignment="1" applyProtection="1">
      <alignment horizontal="center" vertical="center" wrapText="1" shrinkToFit="1"/>
    </xf>
    <xf numFmtId="0" fontId="41" fillId="3" borderId="8" xfId="0" applyFont="1" applyFill="1" applyBorder="1" applyAlignment="1" applyProtection="1">
      <alignment horizontal="center" vertical="center" wrapText="1" shrinkToFit="1"/>
    </xf>
    <xf numFmtId="0" fontId="122" fillId="0" borderId="99" xfId="0" applyFont="1" applyFill="1" applyBorder="1" applyAlignment="1" applyProtection="1">
      <alignment horizontal="center" vertical="center"/>
    </xf>
    <xf numFmtId="0" fontId="122" fillId="0" borderId="100" xfId="0" applyFont="1" applyFill="1" applyBorder="1" applyAlignment="1" applyProtection="1">
      <alignment horizontal="center" vertical="center"/>
    </xf>
    <xf numFmtId="0" fontId="122" fillId="0" borderId="101" xfId="0" applyFont="1" applyFill="1" applyBorder="1" applyAlignment="1" applyProtection="1">
      <alignment horizontal="center" vertical="center"/>
    </xf>
    <xf numFmtId="0" fontId="35" fillId="3" borderId="36" xfId="0" applyFont="1" applyFill="1" applyBorder="1" applyAlignment="1" applyProtection="1">
      <alignment horizontal="center" vertical="center" shrinkToFit="1"/>
    </xf>
    <xf numFmtId="0" fontId="35" fillId="3" borderId="75" xfId="0" applyFont="1" applyFill="1" applyBorder="1" applyAlignment="1" applyProtection="1">
      <alignment horizontal="center" vertical="center" shrinkToFit="1"/>
    </xf>
    <xf numFmtId="49" fontId="34" fillId="0" borderId="66" xfId="0" applyNumberFormat="1" applyFont="1" applyBorder="1" applyAlignment="1" applyProtection="1">
      <alignment horizontal="center" vertical="center" shrinkToFit="1"/>
      <protection locked="0"/>
    </xf>
    <xf numFmtId="0" fontId="36" fillId="2" borderId="68" xfId="0" applyFont="1" applyFill="1" applyBorder="1" applyAlignment="1" applyProtection="1">
      <alignment horizontal="center" vertical="center" wrapText="1"/>
    </xf>
    <xf numFmtId="0" fontId="36" fillId="2" borderId="69" xfId="0" applyFont="1" applyFill="1" applyBorder="1" applyAlignment="1" applyProtection="1">
      <alignment horizontal="center" vertical="center"/>
    </xf>
    <xf numFmtId="0" fontId="35" fillId="2" borderId="69" xfId="0" applyFont="1" applyFill="1" applyBorder="1" applyAlignment="1" applyProtection="1">
      <alignment horizontal="center" vertical="center"/>
    </xf>
    <xf numFmtId="0" fontId="135" fillId="0" borderId="133" xfId="0" applyFont="1" applyFill="1" applyBorder="1" applyAlignment="1" applyProtection="1">
      <alignment horizontal="left" vertical="top" wrapText="1"/>
    </xf>
    <xf numFmtId="0" fontId="135" fillId="0" borderId="0" xfId="0" applyFont="1" applyFill="1" applyBorder="1" applyAlignment="1" applyProtection="1">
      <alignment horizontal="left" vertical="top" wrapText="1"/>
    </xf>
    <xf numFmtId="0" fontId="135" fillId="0" borderId="134" xfId="0" applyFont="1" applyFill="1" applyBorder="1" applyAlignment="1" applyProtection="1">
      <alignment horizontal="left" vertical="top" wrapText="1"/>
    </xf>
    <xf numFmtId="0" fontId="135" fillId="0" borderId="121" xfId="0" applyFont="1" applyFill="1" applyBorder="1" applyAlignment="1" applyProtection="1">
      <alignment horizontal="left" vertical="top" wrapText="1"/>
    </xf>
    <xf numFmtId="0" fontId="135" fillId="0" borderId="122" xfId="0" applyFont="1" applyFill="1" applyBorder="1" applyAlignment="1" applyProtection="1">
      <alignment horizontal="left" vertical="top" wrapText="1"/>
    </xf>
    <xf numFmtId="0" fontId="135" fillId="0" borderId="123" xfId="0" applyFont="1" applyFill="1" applyBorder="1" applyAlignment="1" applyProtection="1">
      <alignment horizontal="left" vertical="top" wrapText="1"/>
    </xf>
    <xf numFmtId="0" fontId="41" fillId="0" borderId="60" xfId="0" applyFont="1" applyBorder="1" applyAlignment="1" applyProtection="1">
      <alignment horizontal="center" vertical="center" textRotation="255"/>
    </xf>
    <xf numFmtId="0" fontId="41" fillId="0" borderId="47" xfId="0" applyFont="1" applyBorder="1" applyAlignment="1" applyProtection="1">
      <alignment horizontal="center" vertical="center" textRotation="255"/>
    </xf>
    <xf numFmtId="0" fontId="134" fillId="0" borderId="118" xfId="0" applyFont="1" applyFill="1" applyBorder="1" applyAlignment="1" applyProtection="1">
      <alignment horizontal="left" vertical="center" wrapText="1"/>
    </xf>
    <xf numFmtId="0" fontId="134" fillId="0" borderId="119" xfId="0" applyFont="1" applyFill="1" applyBorder="1" applyAlignment="1" applyProtection="1">
      <alignment horizontal="left" vertical="center" wrapText="1"/>
    </xf>
    <xf numFmtId="0" fontId="134" fillId="0" borderId="120" xfId="0" applyFont="1" applyFill="1" applyBorder="1" applyAlignment="1" applyProtection="1">
      <alignment horizontal="left" vertical="center" wrapText="1"/>
    </xf>
    <xf numFmtId="0" fontId="35" fillId="0" borderId="94" xfId="0" applyFont="1" applyBorder="1" applyAlignment="1" applyProtection="1">
      <alignment horizontal="center"/>
      <protection locked="0"/>
    </xf>
    <xf numFmtId="0" fontId="35" fillId="0" borderId="95" xfId="0" applyFont="1" applyBorder="1" applyAlignment="1" applyProtection="1">
      <alignment horizontal="center"/>
      <protection locked="0"/>
    </xf>
    <xf numFmtId="0" fontId="35" fillId="0" borderId="97" xfId="0" applyFont="1" applyBorder="1" applyAlignment="1" applyProtection="1">
      <alignment horizontal="center"/>
      <protection locked="0"/>
    </xf>
    <xf numFmtId="0" fontId="35" fillId="0" borderId="98" xfId="0" applyFont="1" applyBorder="1" applyAlignment="1" applyProtection="1">
      <alignment horizontal="center"/>
      <protection locked="0"/>
    </xf>
    <xf numFmtId="0" fontId="35" fillId="0" borderId="111" xfId="0" applyFont="1" applyBorder="1" applyAlignment="1" applyProtection="1">
      <alignment horizontal="center"/>
      <protection locked="0"/>
    </xf>
    <xf numFmtId="0" fontId="157" fillId="0" borderId="1" xfId="0" applyFont="1" applyFill="1" applyBorder="1" applyAlignment="1" applyProtection="1">
      <alignment horizontal="center" vertical="center"/>
      <protection locked="0"/>
    </xf>
    <xf numFmtId="0" fontId="157" fillId="0" borderId="5" xfId="0" applyFont="1" applyFill="1" applyBorder="1" applyAlignment="1" applyProtection="1">
      <alignment horizontal="center" vertical="center"/>
      <protection locked="0"/>
    </xf>
    <xf numFmtId="0" fontId="50" fillId="0" borderId="114" xfId="0" applyFont="1" applyBorder="1" applyAlignment="1" applyProtection="1">
      <alignment horizontal="left" vertical="center"/>
    </xf>
    <xf numFmtId="0" fontId="50" fillId="0" borderId="115" xfId="0" applyFont="1" applyBorder="1" applyAlignment="1" applyProtection="1">
      <alignment horizontal="left" vertical="center"/>
    </xf>
    <xf numFmtId="0" fontId="158" fillId="0" borderId="0" xfId="0" applyFont="1" applyBorder="1" applyAlignment="1" applyProtection="1">
      <alignment horizontal="left" vertical="center"/>
      <protection locked="0"/>
    </xf>
    <xf numFmtId="0" fontId="158" fillId="0" borderId="6" xfId="0" applyFont="1" applyBorder="1" applyAlignment="1" applyProtection="1">
      <alignment horizontal="left" vertical="center"/>
      <protection locked="0"/>
    </xf>
    <xf numFmtId="0" fontId="35" fillId="2" borderId="69" xfId="0" applyFont="1" applyFill="1" applyBorder="1" applyAlignment="1" applyProtection="1">
      <alignment horizontal="left" vertical="center" wrapText="1"/>
    </xf>
    <xf numFmtId="0" fontId="35" fillId="2" borderId="69" xfId="0" applyFont="1" applyFill="1" applyBorder="1" applyAlignment="1" applyProtection="1">
      <alignment horizontal="center" vertical="center" wrapText="1"/>
    </xf>
    <xf numFmtId="0" fontId="35" fillId="2" borderId="70" xfId="0" applyFont="1" applyFill="1" applyBorder="1" applyAlignment="1" applyProtection="1">
      <alignment horizontal="center" vertical="center" wrapText="1"/>
    </xf>
    <xf numFmtId="0" fontId="35" fillId="0" borderId="12" xfId="0" applyFont="1" applyBorder="1" applyAlignment="1" applyProtection="1">
      <alignment horizontal="center"/>
    </xf>
    <xf numFmtId="0" fontId="35" fillId="0" borderId="1" xfId="0" applyFont="1" applyBorder="1" applyAlignment="1" applyProtection="1">
      <alignment horizontal="center"/>
    </xf>
    <xf numFmtId="0" fontId="35" fillId="0" borderId="10" xfId="0" applyFont="1" applyBorder="1" applyAlignment="1" applyProtection="1">
      <alignment horizontal="center"/>
    </xf>
    <xf numFmtId="0" fontId="35" fillId="0" borderId="42" xfId="0" applyFont="1" applyBorder="1" applyAlignment="1" applyProtection="1">
      <alignment horizontal="center"/>
    </xf>
    <xf numFmtId="0" fontId="35" fillId="2" borderId="71" xfId="0" applyFont="1" applyFill="1" applyBorder="1" applyAlignment="1" applyProtection="1">
      <alignment horizontal="center" vertical="center"/>
    </xf>
    <xf numFmtId="0" fontId="36" fillId="2" borderId="49" xfId="0" applyFont="1" applyFill="1" applyBorder="1" applyAlignment="1" applyProtection="1">
      <alignment horizontal="center" vertical="center" wrapText="1"/>
    </xf>
    <xf numFmtId="0" fontId="36" fillId="2" borderId="11" xfId="0" applyFont="1" applyFill="1" applyBorder="1" applyAlignment="1" applyProtection="1">
      <alignment horizontal="center" vertical="center" wrapText="1"/>
    </xf>
    <xf numFmtId="0" fontId="36" fillId="2" borderId="11" xfId="0" applyFont="1" applyFill="1" applyBorder="1" applyAlignment="1" applyProtection="1">
      <alignment horizontal="center" vertical="center"/>
    </xf>
    <xf numFmtId="0" fontId="36" fillId="2" borderId="50" xfId="0" applyFont="1" applyFill="1" applyBorder="1" applyAlignment="1" applyProtection="1">
      <alignment horizontal="center" vertical="center"/>
    </xf>
    <xf numFmtId="0" fontId="36" fillId="2" borderId="13" xfId="0" applyFont="1" applyFill="1" applyBorder="1" applyAlignment="1" applyProtection="1">
      <alignment horizontal="center" vertical="center" wrapText="1"/>
    </xf>
    <xf numFmtId="0" fontId="36" fillId="2" borderId="4" xfId="0" applyFont="1" applyFill="1" applyBorder="1" applyAlignment="1" applyProtection="1">
      <alignment horizontal="center" vertical="center" wrapText="1"/>
    </xf>
    <xf numFmtId="0" fontId="36" fillId="2" borderId="14" xfId="0" applyFont="1" applyFill="1" applyBorder="1" applyAlignment="1" applyProtection="1">
      <alignment horizontal="center" vertical="center" wrapText="1"/>
    </xf>
    <xf numFmtId="0" fontId="36" fillId="2" borderId="7" xfId="0" applyFont="1" applyFill="1" applyBorder="1" applyAlignment="1" applyProtection="1">
      <alignment horizontal="center" vertical="center" wrapText="1"/>
    </xf>
    <xf numFmtId="0" fontId="36" fillId="2" borderId="0" xfId="0" applyFont="1" applyFill="1" applyBorder="1" applyAlignment="1" applyProtection="1">
      <alignment horizontal="center" vertical="center" wrapText="1"/>
    </xf>
    <xf numFmtId="0" fontId="36" fillId="2" borderId="15" xfId="0" applyFont="1" applyFill="1" applyBorder="1" applyAlignment="1" applyProtection="1">
      <alignment horizontal="center" vertical="center" wrapText="1"/>
    </xf>
    <xf numFmtId="0" fontId="36" fillId="2" borderId="16" xfId="0" applyFont="1" applyFill="1" applyBorder="1" applyAlignment="1" applyProtection="1">
      <alignment horizontal="center" vertical="center" wrapText="1"/>
    </xf>
    <xf numFmtId="0" fontId="36" fillId="2" borderId="17" xfId="0" applyFont="1" applyFill="1" applyBorder="1" applyAlignment="1" applyProtection="1">
      <alignment horizontal="center" vertical="center" wrapText="1"/>
    </xf>
    <xf numFmtId="0" fontId="36" fillId="2" borderId="18" xfId="0" applyFont="1" applyFill="1" applyBorder="1" applyAlignment="1" applyProtection="1">
      <alignment horizontal="center" vertical="center" wrapText="1"/>
    </xf>
    <xf numFmtId="0" fontId="35" fillId="2" borderId="42" xfId="0" applyFont="1" applyFill="1" applyBorder="1" applyAlignment="1" applyProtection="1">
      <alignment horizontal="center"/>
    </xf>
    <xf numFmtId="0" fontId="38" fillId="0" borderId="74" xfId="0" applyFont="1" applyFill="1" applyBorder="1" applyAlignment="1" applyProtection="1">
      <alignment horizontal="left" vertical="center"/>
      <protection locked="0"/>
    </xf>
    <xf numFmtId="0" fontId="38" fillId="0" borderId="3" xfId="0" applyFont="1" applyFill="1" applyBorder="1" applyAlignment="1" applyProtection="1">
      <alignment horizontal="left" vertical="center"/>
      <protection locked="0"/>
    </xf>
    <xf numFmtId="0" fontId="38" fillId="0" borderId="56" xfId="0" applyFont="1" applyFill="1" applyBorder="1" applyAlignment="1" applyProtection="1">
      <alignment horizontal="left" vertical="center"/>
      <protection locked="0"/>
    </xf>
    <xf numFmtId="0" fontId="17" fillId="0" borderId="0" xfId="0" applyFont="1" applyBorder="1" applyAlignment="1" applyProtection="1">
      <alignment horizontal="left" vertical="center" shrinkToFit="1"/>
    </xf>
    <xf numFmtId="0" fontId="0" fillId="0" borderId="0" xfId="0" applyAlignment="1" applyProtection="1">
      <alignment shrinkToFit="1"/>
    </xf>
    <xf numFmtId="0" fontId="88" fillId="0" borderId="17" xfId="0" applyFont="1" applyBorder="1" applyAlignment="1" applyProtection="1">
      <alignment horizontal="left" vertical="center"/>
      <protection locked="0"/>
    </xf>
    <xf numFmtId="176" fontId="0" fillId="0" borderId="1" xfId="0" applyNumberFormat="1" applyFont="1" applyBorder="1" applyAlignment="1" applyProtection="1">
      <alignment horizontal="center"/>
      <protection locked="0"/>
    </xf>
    <xf numFmtId="0" fontId="15" fillId="0" borderId="7"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protection locked="0"/>
    </xf>
    <xf numFmtId="0" fontId="15" fillId="0" borderId="15" xfId="0" applyFont="1" applyFill="1" applyBorder="1" applyAlignment="1" applyProtection="1">
      <alignment horizontal="center" vertical="center"/>
      <protection locked="0"/>
    </xf>
    <xf numFmtId="176" fontId="0" fillId="0" borderId="38" xfId="0" applyNumberFormat="1" applyFont="1" applyBorder="1" applyAlignment="1" applyProtection="1">
      <alignment horizontal="center" vertical="center"/>
      <protection locked="0"/>
    </xf>
    <xf numFmtId="176" fontId="0" fillId="0" borderId="36" xfId="0" applyNumberFormat="1" applyFont="1" applyBorder="1" applyAlignment="1" applyProtection="1">
      <alignment horizontal="center" vertical="center"/>
      <protection locked="0"/>
    </xf>
    <xf numFmtId="176" fontId="0" fillId="0" borderId="37" xfId="0" applyNumberFormat="1" applyFont="1" applyBorder="1" applyAlignment="1" applyProtection="1">
      <alignment horizontal="center" vertical="center"/>
      <protection locked="0"/>
    </xf>
    <xf numFmtId="0" fontId="3" fillId="0" borderId="34" xfId="0" applyFont="1" applyBorder="1" applyAlignment="1" applyProtection="1">
      <alignment horizontal="center" vertical="center" shrinkToFit="1"/>
    </xf>
    <xf numFmtId="0" fontId="3" fillId="0" borderId="35" xfId="0" applyFont="1" applyBorder="1" applyAlignment="1" applyProtection="1">
      <alignment horizontal="center" vertical="center" shrinkToFit="1"/>
    </xf>
    <xf numFmtId="0" fontId="3" fillId="0" borderId="33" xfId="0" applyFont="1" applyBorder="1" applyAlignment="1" applyProtection="1">
      <alignment horizontal="center" vertical="center" shrinkToFit="1"/>
    </xf>
    <xf numFmtId="0" fontId="44" fillId="0" borderId="9"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26" fillId="0" borderId="60" xfId="0" applyFont="1" applyFill="1" applyBorder="1" applyAlignment="1" applyProtection="1">
      <alignment horizontal="center" vertical="center" textRotation="90" wrapText="1"/>
    </xf>
    <xf numFmtId="0" fontId="26" fillId="0" borderId="47" xfId="0" applyFont="1" applyFill="1" applyBorder="1" applyAlignment="1" applyProtection="1">
      <alignment horizontal="center" vertical="center" textRotation="90" wrapText="1"/>
    </xf>
    <xf numFmtId="0" fontId="26" fillId="0" borderId="22" xfId="0" applyFont="1" applyFill="1" applyBorder="1" applyAlignment="1" applyProtection="1">
      <alignment horizontal="center" vertical="center" textRotation="90" wrapText="1"/>
    </xf>
    <xf numFmtId="0" fontId="0" fillId="0" borderId="24" xfId="0" applyFill="1" applyBorder="1" applyAlignment="1" applyProtection="1">
      <alignment horizontal="left" vertical="center"/>
    </xf>
    <xf numFmtId="49" fontId="3" fillId="0" borderId="16" xfId="0" applyNumberFormat="1" applyFont="1" applyFill="1" applyBorder="1" applyAlignment="1" applyProtection="1">
      <alignment horizontal="left" vertical="center" shrinkToFit="1"/>
      <protection locked="0"/>
    </xf>
    <xf numFmtId="49" fontId="3" fillId="0" borderId="17" xfId="0" applyNumberFormat="1" applyFont="1" applyFill="1" applyBorder="1" applyAlignment="1" applyProtection="1">
      <alignment horizontal="left" vertical="center" shrinkToFit="1"/>
      <protection locked="0"/>
    </xf>
    <xf numFmtId="49" fontId="26" fillId="0" borderId="17" xfId="0" applyNumberFormat="1" applyFont="1" applyFill="1" applyBorder="1" applyAlignment="1" applyProtection="1">
      <alignment horizontal="center" vertical="center" shrinkToFit="1"/>
    </xf>
    <xf numFmtId="0" fontId="30" fillId="0" borderId="48" xfId="0"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xf>
    <xf numFmtId="0" fontId="30" fillId="0" borderId="10" xfId="0" applyFont="1" applyFill="1" applyBorder="1" applyAlignment="1" applyProtection="1">
      <alignment horizontal="center" vertical="center" wrapText="1"/>
    </xf>
    <xf numFmtId="0" fontId="20" fillId="0" borderId="12" xfId="0" applyFont="1" applyFill="1" applyBorder="1" applyAlignment="1" applyProtection="1">
      <alignment horizontal="left" vertical="top" wrapText="1" shrinkToFit="1"/>
    </xf>
    <xf numFmtId="0" fontId="30" fillId="0" borderId="1" xfId="0" applyFont="1" applyFill="1" applyBorder="1" applyAlignment="1" applyProtection="1">
      <alignment horizontal="left" shrinkToFit="1"/>
    </xf>
    <xf numFmtId="49" fontId="1" fillId="0" borderId="1" xfId="0" applyNumberFormat="1" applyFont="1" applyFill="1" applyBorder="1" applyAlignment="1" applyProtection="1">
      <alignment horizontal="center" shrinkToFit="1"/>
      <protection locked="0"/>
    </xf>
    <xf numFmtId="0" fontId="0" fillId="0" borderId="1" xfId="0" applyFill="1" applyBorder="1" applyAlignment="1" applyProtection="1">
      <alignment horizontal="center" shrinkToFit="1"/>
      <protection locked="0"/>
    </xf>
    <xf numFmtId="49" fontId="8" fillId="0" borderId="1" xfId="0" applyNumberFormat="1" applyFont="1" applyFill="1" applyBorder="1" applyAlignment="1" applyProtection="1">
      <alignment horizontal="left" vertical="top" shrinkToFit="1"/>
    </xf>
    <xf numFmtId="0" fontId="26" fillId="0" borderId="1" xfId="0" applyFont="1" applyFill="1" applyBorder="1" applyAlignment="1" applyProtection="1">
      <alignment horizontal="center" vertical="center"/>
      <protection locked="0"/>
    </xf>
    <xf numFmtId="0" fontId="26" fillId="0" borderId="5" xfId="0" applyFont="1" applyFill="1" applyBorder="1" applyAlignment="1" applyProtection="1">
      <alignment horizontal="center" vertical="center"/>
      <protection locked="0"/>
    </xf>
    <xf numFmtId="49" fontId="8" fillId="0" borderId="13" xfId="0" applyNumberFormat="1" applyFont="1" applyFill="1" applyBorder="1" applyAlignment="1" applyProtection="1">
      <alignment vertical="center"/>
    </xf>
    <xf numFmtId="0" fontId="0" fillId="0" borderId="4" xfId="0" applyFill="1" applyBorder="1" applyAlignment="1" applyProtection="1">
      <alignment vertical="center"/>
    </xf>
    <xf numFmtId="49" fontId="3" fillId="0" borderId="0" xfId="0" applyNumberFormat="1" applyFont="1" applyFill="1" applyBorder="1" applyAlignment="1" applyProtection="1">
      <alignment horizontal="left" vertical="center"/>
      <protection locked="0"/>
    </xf>
    <xf numFmtId="49" fontId="26" fillId="0" borderId="4" xfId="0" applyNumberFormat="1" applyFont="1" applyFill="1" applyBorder="1" applyAlignment="1" applyProtection="1">
      <alignment horizontal="center" vertical="center" shrinkToFit="1"/>
    </xf>
    <xf numFmtId="0" fontId="3" fillId="0" borderId="72" xfId="0" applyFont="1" applyFill="1" applyBorder="1" applyAlignment="1" applyProtection="1">
      <alignment horizontal="center" vertical="center"/>
      <protection locked="0"/>
    </xf>
    <xf numFmtId="0" fontId="3" fillId="0" borderId="35" xfId="0" applyFont="1" applyFill="1" applyBorder="1" applyAlignment="1" applyProtection="1">
      <alignment horizontal="center" vertical="center"/>
      <protection locked="0"/>
    </xf>
    <xf numFmtId="0" fontId="3" fillId="0" borderId="44" xfId="0" applyFont="1" applyFill="1" applyBorder="1" applyAlignment="1" applyProtection="1">
      <alignment horizontal="center" vertical="center"/>
      <protection locked="0"/>
    </xf>
    <xf numFmtId="0" fontId="8" fillId="0" borderId="16" xfId="0" applyFont="1" applyFill="1" applyBorder="1" applyAlignment="1" applyProtection="1">
      <alignment horizontal="left" vertical="top" shrinkToFit="1"/>
    </xf>
    <xf numFmtId="0" fontId="0" fillId="0" borderId="17" xfId="0" applyFill="1" applyBorder="1" applyAlignment="1" applyProtection="1">
      <alignment horizontal="left"/>
    </xf>
    <xf numFmtId="0" fontId="83" fillId="0" borderId="17" xfId="0" applyFont="1" applyFill="1" applyBorder="1" applyAlignment="1" applyProtection="1">
      <alignment horizontal="left" vertical="top" shrinkToFit="1"/>
    </xf>
    <xf numFmtId="0" fontId="84" fillId="0" borderId="17" xfId="0" applyFont="1" applyFill="1" applyBorder="1" applyAlignment="1" applyProtection="1">
      <alignment horizontal="left" vertical="top" shrinkToFit="1"/>
    </xf>
    <xf numFmtId="0" fontId="66" fillId="0" borderId="17" xfId="0" applyFont="1" applyFill="1" applyBorder="1" applyAlignment="1" applyProtection="1">
      <alignment horizontal="center" vertical="center"/>
      <protection locked="0"/>
    </xf>
    <xf numFmtId="0" fontId="66" fillId="0" borderId="18" xfId="0" applyFont="1" applyFill="1" applyBorder="1" applyAlignment="1" applyProtection="1">
      <alignment horizontal="center" vertical="center"/>
      <protection locked="0"/>
    </xf>
    <xf numFmtId="0" fontId="20" fillId="0" borderId="40" xfId="0" applyFont="1" applyFill="1" applyBorder="1" applyAlignment="1" applyProtection="1">
      <alignment horizontal="center" vertical="center" shrinkToFit="1"/>
    </xf>
    <xf numFmtId="0" fontId="20" fillId="0" borderId="41" xfId="0" applyFont="1" applyFill="1" applyBorder="1" applyAlignment="1" applyProtection="1">
      <alignment horizontal="center" vertical="center" shrinkToFit="1"/>
    </xf>
    <xf numFmtId="0" fontId="20" fillId="0" borderId="54" xfId="0" applyFont="1" applyFill="1" applyBorder="1" applyAlignment="1" applyProtection="1">
      <alignment horizontal="center" vertical="center" shrinkToFit="1"/>
    </xf>
    <xf numFmtId="0" fontId="3" fillId="0" borderId="73" xfId="0" applyFont="1" applyFill="1" applyBorder="1" applyAlignment="1" applyProtection="1">
      <alignment horizontal="center" vertical="center"/>
      <protection locked="0"/>
    </xf>
    <xf numFmtId="0" fontId="3" fillId="0" borderId="41" xfId="0" applyFont="1" applyFill="1" applyBorder="1" applyAlignment="1" applyProtection="1">
      <alignment horizontal="center" vertical="center"/>
      <protection locked="0"/>
    </xf>
    <xf numFmtId="0" fontId="3" fillId="0" borderId="46" xfId="0" applyFont="1" applyFill="1" applyBorder="1" applyAlignment="1" applyProtection="1">
      <alignment horizontal="center" vertical="center"/>
      <protection locked="0"/>
    </xf>
    <xf numFmtId="0" fontId="20" fillId="0" borderId="20" xfId="0" applyFont="1" applyFill="1" applyBorder="1" applyAlignment="1" applyProtection="1">
      <alignment horizontal="center" vertical="center" wrapText="1"/>
    </xf>
    <xf numFmtId="0" fontId="30" fillId="0" borderId="15" xfId="0" applyFont="1" applyFill="1" applyBorder="1" applyAlignment="1" applyProtection="1">
      <alignment horizontal="center" vertical="center" wrapText="1"/>
    </xf>
    <xf numFmtId="0" fontId="30" fillId="0" borderId="21" xfId="0" applyFont="1" applyFill="1" applyBorder="1" applyAlignment="1" applyProtection="1">
      <alignment horizontal="center" vertical="center" wrapText="1"/>
    </xf>
    <xf numFmtId="0" fontId="30" fillId="0" borderId="18" xfId="0" applyFont="1" applyFill="1" applyBorder="1" applyAlignment="1" applyProtection="1">
      <alignment horizontal="center" vertical="center" wrapText="1"/>
    </xf>
    <xf numFmtId="0" fontId="8" fillId="0" borderId="13" xfId="0" applyFont="1" applyFill="1" applyBorder="1" applyAlignment="1" applyProtection="1">
      <alignment horizontal="left" vertical="top" shrinkToFit="1"/>
    </xf>
    <xf numFmtId="0" fontId="0" fillId="0" borderId="4" xfId="0" applyFill="1" applyBorder="1" applyAlignment="1" applyProtection="1">
      <alignment horizontal="left" vertical="top"/>
    </xf>
    <xf numFmtId="0" fontId="3" fillId="0" borderId="4" xfId="0" applyFont="1" applyFill="1" applyBorder="1" applyAlignment="1" applyProtection="1">
      <alignment horizontal="left" vertical="top" shrinkToFit="1"/>
    </xf>
    <xf numFmtId="0" fontId="3" fillId="0" borderId="14" xfId="0" applyFont="1" applyFill="1" applyBorder="1" applyAlignment="1" applyProtection="1">
      <alignment horizontal="center" vertical="center"/>
      <protection locked="0"/>
    </xf>
    <xf numFmtId="0" fontId="20" fillId="0" borderId="13" xfId="0" applyFont="1" applyFill="1" applyBorder="1" applyAlignment="1" applyProtection="1">
      <alignment horizontal="center" vertical="center" shrinkToFit="1"/>
    </xf>
    <xf numFmtId="0" fontId="20" fillId="0" borderId="4" xfId="0" applyFont="1" applyFill="1" applyBorder="1" applyAlignment="1" applyProtection="1">
      <alignment horizontal="center" vertical="center" shrinkToFit="1"/>
    </xf>
    <xf numFmtId="0" fontId="20" fillId="0" borderId="57" xfId="0" applyFont="1" applyFill="1" applyBorder="1" applyAlignment="1" applyProtection="1">
      <alignment horizontal="center" vertical="center" shrinkToFit="1"/>
    </xf>
    <xf numFmtId="0" fontId="60" fillId="2" borderId="91" xfId="0" applyFont="1" applyFill="1" applyBorder="1" applyAlignment="1" applyProtection="1">
      <alignment horizontal="left" vertical="center" wrapText="1"/>
    </xf>
    <xf numFmtId="0" fontId="60" fillId="2" borderId="92" xfId="0" applyFont="1" applyFill="1" applyBorder="1" applyAlignment="1" applyProtection="1">
      <alignment horizontal="left" vertical="center" wrapText="1"/>
    </xf>
    <xf numFmtId="0" fontId="60" fillId="2" borderId="47" xfId="0" applyFont="1" applyFill="1" applyBorder="1" applyAlignment="1" applyProtection="1">
      <alignment horizontal="left" vertical="center" wrapText="1"/>
    </xf>
    <xf numFmtId="0" fontId="60" fillId="2" borderId="11" xfId="0" applyFont="1" applyFill="1" applyBorder="1" applyAlignment="1" applyProtection="1">
      <alignment horizontal="left" vertical="center" wrapText="1"/>
    </xf>
    <xf numFmtId="0" fontId="60" fillId="2" borderId="22" xfId="0" applyFont="1" applyFill="1" applyBorder="1" applyAlignment="1" applyProtection="1">
      <alignment horizontal="left" vertical="center" wrapText="1"/>
    </xf>
    <xf numFmtId="0" fontId="60" fillId="2" borderId="50" xfId="0" applyFont="1" applyFill="1" applyBorder="1" applyAlignment="1" applyProtection="1">
      <alignment horizontal="left" vertical="center" wrapText="1"/>
    </xf>
    <xf numFmtId="0" fontId="96" fillId="0" borderId="0" xfId="0" applyFont="1" applyFill="1" applyBorder="1" applyAlignment="1" applyProtection="1">
      <alignment horizontal="left" vertical="center" wrapText="1"/>
      <protection locked="0"/>
    </xf>
    <xf numFmtId="0" fontId="107" fillId="0" borderId="0"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shrinkToFit="1"/>
    </xf>
    <xf numFmtId="0" fontId="3" fillId="0" borderId="4" xfId="0" applyFont="1" applyFill="1" applyBorder="1" applyAlignment="1" applyProtection="1">
      <alignment horizontal="center" vertical="center" shrinkToFit="1"/>
    </xf>
    <xf numFmtId="0" fontId="3" fillId="0" borderId="57" xfId="0" applyFont="1" applyFill="1" applyBorder="1" applyAlignment="1" applyProtection="1">
      <alignment horizontal="center" vertical="center" shrinkToFit="1"/>
    </xf>
    <xf numFmtId="0" fontId="3" fillId="0" borderId="16" xfId="0" applyFont="1" applyFill="1" applyBorder="1" applyAlignment="1" applyProtection="1">
      <alignment horizontal="center" vertical="center" shrinkToFit="1"/>
    </xf>
    <xf numFmtId="0" fontId="3" fillId="0" borderId="17" xfId="0" applyFont="1" applyFill="1" applyBorder="1" applyAlignment="1" applyProtection="1">
      <alignment horizontal="center" vertical="center" shrinkToFit="1"/>
    </xf>
    <xf numFmtId="0" fontId="3" fillId="0" borderId="58" xfId="0" applyFont="1" applyFill="1" applyBorder="1" applyAlignment="1" applyProtection="1">
      <alignment horizontal="center" vertical="center" shrinkToFit="1"/>
    </xf>
    <xf numFmtId="0" fontId="3" fillId="0" borderId="25"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0" fillId="0" borderId="17" xfId="0" applyFill="1" applyBorder="1" applyAlignment="1" applyProtection="1">
      <alignment horizontal="center" vertical="top" shrinkToFit="1"/>
    </xf>
    <xf numFmtId="0" fontId="8" fillId="0" borderId="17" xfId="0" applyFont="1" applyFill="1" applyBorder="1" applyAlignment="1" applyProtection="1">
      <alignment horizontal="center" vertical="center" shrinkToFit="1"/>
      <protection locked="0"/>
    </xf>
    <xf numFmtId="0" fontId="8" fillId="0" borderId="18" xfId="0" applyFont="1" applyFill="1" applyBorder="1" applyAlignment="1" applyProtection="1">
      <alignment horizontal="center" vertical="center" shrinkToFit="1"/>
      <protection locked="0"/>
    </xf>
    <xf numFmtId="0" fontId="61" fillId="0" borderId="30" xfId="0" applyFont="1" applyFill="1" applyBorder="1" applyAlignment="1" applyProtection="1">
      <alignment horizontal="center" vertical="center" wrapText="1"/>
    </xf>
    <xf numFmtId="0" fontId="61" fillId="0" borderId="4" xfId="0" applyFont="1" applyFill="1" applyBorder="1" applyAlignment="1" applyProtection="1">
      <alignment horizontal="center" vertical="center" wrapText="1"/>
    </xf>
    <xf numFmtId="0" fontId="61" fillId="0" borderId="14" xfId="0" applyFont="1" applyFill="1" applyBorder="1" applyAlignment="1" applyProtection="1">
      <alignment horizontal="center" vertical="center" wrapText="1"/>
    </xf>
    <xf numFmtId="0" fontId="61" fillId="0" borderId="20"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15" xfId="0" applyFont="1" applyFill="1" applyBorder="1" applyAlignment="1" applyProtection="1">
      <alignment horizontal="center" vertical="center" wrapText="1"/>
    </xf>
    <xf numFmtId="0" fontId="87" fillId="0" borderId="76" xfId="0" applyFont="1" applyFill="1" applyBorder="1" applyAlignment="1" applyProtection="1">
      <alignment horizontal="left" vertical="center" wrapText="1"/>
    </xf>
    <xf numFmtId="0" fontId="87" fillId="0" borderId="77" xfId="0" applyFont="1" applyFill="1" applyBorder="1" applyAlignment="1" applyProtection="1">
      <alignment horizontal="left" vertical="center" wrapText="1"/>
    </xf>
    <xf numFmtId="0" fontId="87" fillId="0" borderId="78" xfId="0" applyFont="1" applyFill="1" applyBorder="1" applyAlignment="1" applyProtection="1">
      <alignment horizontal="left" vertical="center" wrapText="1"/>
    </xf>
    <xf numFmtId="0" fontId="87" fillId="0" borderId="80" xfId="0" applyFont="1" applyFill="1" applyBorder="1" applyAlignment="1" applyProtection="1">
      <alignment horizontal="left" vertical="center" wrapText="1"/>
    </xf>
    <xf numFmtId="0" fontId="87" fillId="0" borderId="81" xfId="0" applyFont="1" applyFill="1" applyBorder="1" applyAlignment="1" applyProtection="1">
      <alignment horizontal="left" vertical="center" wrapText="1"/>
    </xf>
    <xf numFmtId="0" fontId="87" fillId="0" borderId="82" xfId="0" applyFont="1" applyFill="1" applyBorder="1" applyAlignment="1" applyProtection="1">
      <alignment horizontal="left" vertical="center" wrapText="1"/>
    </xf>
    <xf numFmtId="0" fontId="138" fillId="0" borderId="85" xfId="0" applyFont="1" applyFill="1" applyBorder="1" applyAlignment="1" applyProtection="1">
      <alignment horizontal="center" vertical="center" wrapText="1" shrinkToFit="1"/>
      <protection locked="0"/>
    </xf>
    <xf numFmtId="0" fontId="138" fillId="0" borderId="81" xfId="0" applyFont="1" applyFill="1" applyBorder="1" applyAlignment="1" applyProtection="1">
      <alignment horizontal="center" vertical="center" wrapText="1" shrinkToFit="1"/>
      <protection locked="0"/>
    </xf>
    <xf numFmtId="0" fontId="138" fillId="0" borderId="83" xfId="0" applyFont="1" applyFill="1" applyBorder="1" applyAlignment="1" applyProtection="1">
      <alignment horizontal="center" vertical="center" wrapText="1" shrinkToFit="1"/>
      <protection locked="0"/>
    </xf>
    <xf numFmtId="0" fontId="67" fillId="0" borderId="30" xfId="0" applyFont="1" applyFill="1" applyBorder="1" applyAlignment="1" applyProtection="1">
      <alignment horizontal="center" vertical="center" wrapText="1"/>
    </xf>
    <xf numFmtId="0" fontId="67" fillId="0" borderId="4" xfId="0" applyFont="1" applyFill="1" applyBorder="1" applyAlignment="1" applyProtection="1">
      <alignment horizontal="center" vertical="center" wrapText="1"/>
    </xf>
    <xf numFmtId="0" fontId="67" fillId="0" borderId="14" xfId="0" applyFont="1" applyFill="1" applyBorder="1" applyAlignment="1" applyProtection="1">
      <alignment horizontal="center" vertical="center" wrapText="1"/>
    </xf>
    <xf numFmtId="0" fontId="67" fillId="0" borderId="74" xfId="0" applyFont="1" applyFill="1" applyBorder="1" applyAlignment="1" applyProtection="1">
      <alignment horizontal="center" vertical="center" wrapText="1"/>
    </xf>
    <xf numFmtId="0" fontId="67" fillId="0" borderId="3" xfId="0" applyFont="1" applyFill="1" applyBorder="1" applyAlignment="1" applyProtection="1">
      <alignment horizontal="center" vertical="center" wrapText="1"/>
    </xf>
    <xf numFmtId="0" fontId="67" fillId="0" borderId="19" xfId="0" applyFont="1" applyFill="1" applyBorder="1" applyAlignment="1" applyProtection="1">
      <alignment horizontal="center" vertical="center" wrapText="1"/>
    </xf>
    <xf numFmtId="0" fontId="78" fillId="0" borderId="4" xfId="0" applyFont="1" applyFill="1" applyBorder="1" applyAlignment="1" applyProtection="1">
      <alignment horizontal="center" vertical="center" shrinkToFit="1"/>
    </xf>
    <xf numFmtId="0" fontId="78" fillId="0" borderId="3" xfId="0" applyFont="1" applyFill="1" applyBorder="1" applyAlignment="1" applyProtection="1">
      <alignment horizontal="center" vertical="center" shrinkToFit="1"/>
    </xf>
    <xf numFmtId="0" fontId="8" fillId="0" borderId="4" xfId="0" applyFont="1" applyFill="1" applyBorder="1" applyAlignment="1" applyProtection="1">
      <alignment horizontal="left" vertical="top" shrinkToFit="1"/>
    </xf>
    <xf numFmtId="0" fontId="8" fillId="0" borderId="4" xfId="0" applyFont="1" applyFill="1" applyBorder="1" applyAlignment="1" applyProtection="1">
      <alignment horizontal="center" vertical="center" shrinkToFit="1"/>
      <protection locked="0"/>
    </xf>
    <xf numFmtId="0" fontId="8" fillId="0" borderId="14" xfId="0" applyFont="1" applyFill="1" applyBorder="1" applyAlignment="1" applyProtection="1">
      <alignment horizontal="center" vertical="center" shrinkToFit="1"/>
      <protection locked="0"/>
    </xf>
    <xf numFmtId="0" fontId="4" fillId="0" borderId="30" xfId="0" applyFont="1" applyFill="1" applyBorder="1" applyAlignment="1" applyProtection="1">
      <alignment horizontal="left" vertical="center" wrapText="1" shrinkToFit="1"/>
    </xf>
    <xf numFmtId="0" fontId="4" fillId="0" borderId="4" xfId="0" applyFont="1" applyFill="1" applyBorder="1" applyAlignment="1" applyProtection="1">
      <alignment horizontal="left" vertical="center" shrinkToFit="1"/>
    </xf>
    <xf numFmtId="0" fontId="4" fillId="0" borderId="14" xfId="0" applyFont="1" applyFill="1" applyBorder="1" applyAlignment="1" applyProtection="1">
      <alignment horizontal="left" vertical="center" shrinkToFit="1"/>
    </xf>
    <xf numFmtId="0" fontId="4" fillId="0" borderId="20" xfId="0" applyFont="1" applyFill="1" applyBorder="1" applyAlignment="1" applyProtection="1">
      <alignment horizontal="left" vertical="center" shrinkToFit="1"/>
    </xf>
    <xf numFmtId="0" fontId="4" fillId="0" borderId="0" xfId="0" applyFont="1" applyFill="1" applyBorder="1" applyAlignment="1" applyProtection="1">
      <alignment horizontal="left" vertical="center" shrinkToFit="1"/>
    </xf>
    <xf numFmtId="0" fontId="4" fillId="0" borderId="15" xfId="0" applyFont="1" applyFill="1" applyBorder="1" applyAlignment="1" applyProtection="1">
      <alignment horizontal="left" vertical="center" shrinkToFit="1"/>
    </xf>
    <xf numFmtId="0" fontId="4" fillId="0" borderId="21" xfId="0" applyFont="1" applyFill="1" applyBorder="1" applyAlignment="1" applyProtection="1">
      <alignment horizontal="left" vertical="center" shrinkToFit="1"/>
    </xf>
    <xf numFmtId="0" fontId="4" fillId="0" borderId="17" xfId="0" applyFont="1" applyFill="1" applyBorder="1" applyAlignment="1" applyProtection="1">
      <alignment horizontal="left" vertical="center" shrinkToFit="1"/>
    </xf>
    <xf numFmtId="0" fontId="4" fillId="0" borderId="18" xfId="0" applyFont="1" applyFill="1" applyBorder="1" applyAlignment="1" applyProtection="1">
      <alignment horizontal="left" vertical="center" shrinkToFit="1"/>
    </xf>
    <xf numFmtId="0" fontId="60" fillId="3" borderId="34" xfId="0" applyFont="1" applyFill="1" applyBorder="1" applyAlignment="1" applyProtection="1">
      <alignment horizontal="center" vertical="center" wrapText="1" shrinkToFit="1"/>
    </xf>
    <xf numFmtId="0" fontId="60" fillId="3" borderId="35" xfId="0" applyFont="1" applyFill="1" applyBorder="1" applyAlignment="1" applyProtection="1">
      <alignment horizontal="center" vertical="center" wrapText="1" shrinkToFit="1"/>
    </xf>
    <xf numFmtId="0" fontId="126" fillId="0" borderId="20" xfId="0" applyFont="1" applyFill="1" applyBorder="1" applyAlignment="1" applyProtection="1">
      <alignment horizontal="center" vertical="center" wrapText="1"/>
    </xf>
    <xf numFmtId="0" fontId="126" fillId="0" borderId="0" xfId="0" applyFont="1" applyFill="1" applyBorder="1" applyAlignment="1" applyProtection="1">
      <alignment horizontal="center" vertical="center" wrapText="1"/>
    </xf>
    <xf numFmtId="0" fontId="126" fillId="0" borderId="21" xfId="0" applyFont="1" applyFill="1" applyBorder="1" applyAlignment="1" applyProtection="1">
      <alignment horizontal="center" vertical="center" wrapText="1"/>
    </xf>
    <xf numFmtId="0" fontId="126" fillId="0" borderId="17" xfId="0" applyFont="1" applyFill="1" applyBorder="1" applyAlignment="1" applyProtection="1">
      <alignment horizontal="center" vertical="center" wrapText="1"/>
    </xf>
    <xf numFmtId="0" fontId="68" fillId="2" borderId="0" xfId="0" applyFont="1" applyFill="1" applyBorder="1" applyAlignment="1" applyProtection="1">
      <alignment horizontal="left" vertical="center" wrapText="1"/>
      <protection locked="0"/>
    </xf>
    <xf numFmtId="0" fontId="26" fillId="2" borderId="0"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left" vertical="center" wrapText="1"/>
      <protection locked="0"/>
    </xf>
    <xf numFmtId="0" fontId="27" fillId="2" borderId="0" xfId="0" applyFont="1" applyFill="1" applyBorder="1" applyAlignment="1" applyProtection="1">
      <alignment horizontal="left" vertical="center" wrapText="1"/>
      <protection locked="0"/>
    </xf>
    <xf numFmtId="0" fontId="58" fillId="3" borderId="0" xfId="0" applyFont="1" applyFill="1" applyBorder="1" applyAlignment="1" applyProtection="1">
      <alignment horizontal="center" vertical="center" wrapText="1" shrinkToFit="1"/>
      <protection locked="0"/>
    </xf>
    <xf numFmtId="0" fontId="35" fillId="3" borderId="0" xfId="0" applyFont="1" applyFill="1" applyBorder="1" applyAlignment="1" applyProtection="1">
      <alignment horizontal="center" vertical="center" wrapText="1"/>
      <protection locked="0"/>
    </xf>
    <xf numFmtId="49" fontId="0" fillId="3" borderId="4" xfId="0" applyNumberFormat="1" applyFont="1" applyFill="1" applyBorder="1" applyAlignment="1" applyProtection="1">
      <alignment horizontal="center" vertical="center" wrapText="1"/>
      <protection locked="0"/>
    </xf>
    <xf numFmtId="49" fontId="0" fillId="3" borderId="25" xfId="0" applyNumberFormat="1" applyFont="1" applyFill="1" applyBorder="1" applyAlignment="1" applyProtection="1">
      <alignment horizontal="center" vertical="center" wrapText="1"/>
      <protection locked="0"/>
    </xf>
    <xf numFmtId="49" fontId="0" fillId="3" borderId="17" xfId="0" applyNumberFormat="1" applyFont="1" applyFill="1" applyBorder="1" applyAlignment="1" applyProtection="1">
      <alignment horizontal="center" vertical="center" wrapText="1"/>
      <protection locked="0"/>
    </xf>
    <xf numFmtId="49" fontId="0" fillId="3" borderId="26" xfId="0" applyNumberFormat="1" applyFont="1" applyFill="1" applyBorder="1" applyAlignment="1" applyProtection="1">
      <alignment horizontal="center" vertical="center" wrapText="1"/>
      <protection locked="0"/>
    </xf>
    <xf numFmtId="0" fontId="91" fillId="0" borderId="0" xfId="0" applyFont="1" applyFill="1" applyBorder="1" applyAlignment="1" applyProtection="1">
      <alignment horizontal="center" vertical="center" wrapText="1"/>
    </xf>
    <xf numFmtId="0" fontId="91" fillId="0" borderId="6" xfId="0" applyFont="1" applyFill="1" applyBorder="1" applyAlignment="1" applyProtection="1">
      <alignment horizontal="center" vertical="center" wrapText="1"/>
    </xf>
    <xf numFmtId="0" fontId="12" fillId="0" borderId="0" xfId="0" applyFont="1" applyFill="1" applyBorder="1" applyAlignment="1" applyProtection="1">
      <alignment horizontal="left" vertical="center" shrinkToFit="1"/>
      <protection locked="0"/>
    </xf>
    <xf numFmtId="0" fontId="3" fillId="3" borderId="0" xfId="0" applyFont="1" applyFill="1" applyBorder="1" applyAlignment="1" applyProtection="1">
      <alignment horizontal="center" vertical="center" wrapText="1"/>
      <protection locked="0"/>
    </xf>
    <xf numFmtId="49" fontId="0" fillId="3" borderId="12" xfId="0" applyNumberFormat="1" applyFont="1" applyFill="1" applyBorder="1" applyAlignment="1" applyProtection="1">
      <alignment horizontal="center" vertical="center" wrapText="1"/>
      <protection locked="0"/>
    </xf>
    <xf numFmtId="49" fontId="0" fillId="3" borderId="1" xfId="0" applyNumberFormat="1" applyFont="1" applyFill="1" applyBorder="1" applyAlignment="1" applyProtection="1">
      <alignment horizontal="center" vertical="center" wrapText="1"/>
      <protection locked="0"/>
    </xf>
    <xf numFmtId="49" fontId="0" fillId="3" borderId="5" xfId="0" applyNumberFormat="1" applyFont="1" applyFill="1" applyBorder="1" applyAlignment="1" applyProtection="1">
      <alignment horizontal="center" vertical="center" wrapText="1"/>
      <protection locked="0"/>
    </xf>
    <xf numFmtId="0" fontId="126" fillId="0" borderId="4" xfId="0" applyFont="1" applyFill="1" applyBorder="1" applyAlignment="1" applyProtection="1">
      <alignment horizontal="center" vertical="center" wrapText="1" shrinkToFit="1"/>
    </xf>
    <xf numFmtId="0" fontId="126" fillId="0" borderId="25" xfId="0" applyFont="1" applyFill="1" applyBorder="1" applyAlignment="1" applyProtection="1">
      <alignment horizontal="center" vertical="center" wrapText="1" shrinkToFit="1"/>
    </xf>
    <xf numFmtId="0" fontId="26" fillId="0" borderId="0" xfId="0" applyFont="1" applyFill="1" applyBorder="1" applyAlignment="1" applyProtection="1">
      <alignment horizontal="center" vertical="center" wrapText="1" shrinkToFit="1"/>
      <protection locked="0"/>
    </xf>
    <xf numFmtId="0" fontId="26" fillId="0" borderId="20"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protection locked="0"/>
    </xf>
    <xf numFmtId="0" fontId="97" fillId="0" borderId="48" xfId="0" applyFont="1" applyFill="1" applyBorder="1" applyAlignment="1" applyProtection="1">
      <alignment horizontal="left" vertical="center" wrapText="1" shrinkToFit="1"/>
    </xf>
    <xf numFmtId="0" fontId="98" fillId="0" borderId="1" xfId="0" applyFont="1" applyFill="1" applyBorder="1" applyAlignment="1" applyProtection="1">
      <alignment horizontal="left" vertical="center" wrapText="1" shrinkToFit="1"/>
    </xf>
    <xf numFmtId="0" fontId="98" fillId="0" borderId="10" xfId="0" applyFont="1" applyFill="1" applyBorder="1" applyAlignment="1" applyProtection="1">
      <alignment horizontal="left" vertical="center" wrapText="1" shrinkToFit="1"/>
    </xf>
    <xf numFmtId="0" fontId="26" fillId="0" borderId="12" xfId="0" applyFont="1" applyFill="1" applyBorder="1" applyAlignment="1" applyProtection="1">
      <alignment horizontal="center" vertical="center" shrinkToFit="1"/>
    </xf>
    <xf numFmtId="0" fontId="26" fillId="0" borderId="1" xfId="0" applyFont="1" applyFill="1" applyBorder="1" applyAlignment="1" applyProtection="1">
      <alignment horizontal="center" vertical="center" shrinkToFit="1"/>
    </xf>
    <xf numFmtId="0" fontId="97" fillId="0" borderId="0" xfId="0" applyFont="1" applyFill="1" applyBorder="1" applyAlignment="1" applyProtection="1">
      <alignment horizontal="left" vertical="center" wrapText="1" shrinkToFit="1"/>
      <protection locked="0"/>
    </xf>
    <xf numFmtId="0" fontId="98" fillId="0" borderId="0" xfId="0" applyFont="1" applyFill="1" applyBorder="1" applyAlignment="1" applyProtection="1">
      <alignment horizontal="left" vertical="center" wrapText="1" shrinkToFit="1"/>
      <protection locked="0"/>
    </xf>
    <xf numFmtId="0" fontId="26" fillId="0" borderId="0" xfId="0" applyFont="1" applyFill="1" applyBorder="1" applyAlignment="1" applyProtection="1">
      <alignment horizontal="center" vertical="center" shrinkToFit="1"/>
      <protection locked="0"/>
    </xf>
    <xf numFmtId="0" fontId="87" fillId="0" borderId="104" xfId="0" applyFont="1" applyFill="1" applyBorder="1" applyAlignment="1" applyProtection="1">
      <alignment horizontal="center" vertical="center"/>
    </xf>
    <xf numFmtId="0" fontId="87" fillId="0" borderId="105" xfId="0" applyFont="1" applyFill="1" applyBorder="1" applyAlignment="1" applyProtection="1">
      <alignment horizontal="center" vertical="center"/>
    </xf>
    <xf numFmtId="0" fontId="116" fillId="0" borderId="105" xfId="0" applyFont="1" applyFill="1" applyBorder="1" applyAlignment="1" applyProtection="1">
      <alignment horizontal="center" vertical="center" wrapText="1"/>
    </xf>
    <xf numFmtId="0" fontId="116" fillId="0" borderId="106" xfId="0" applyFont="1" applyFill="1" applyBorder="1" applyAlignment="1" applyProtection="1">
      <alignment horizontal="center" vertical="center" wrapText="1"/>
    </xf>
    <xf numFmtId="0" fontId="34" fillId="0" borderId="31" xfId="0" applyFont="1" applyBorder="1" applyAlignment="1" applyProtection="1">
      <alignment horizontal="center" vertical="center" wrapText="1" shrinkToFit="1"/>
      <protection locked="0"/>
    </xf>
    <xf numFmtId="0" fontId="34" fillId="0" borderId="32" xfId="0" applyFont="1" applyBorder="1" applyAlignment="1" applyProtection="1">
      <alignment horizontal="center" vertical="center" wrapText="1" shrinkToFit="1"/>
      <protection locked="0"/>
    </xf>
    <xf numFmtId="0" fontId="34" fillId="0" borderId="29" xfId="0" applyFont="1" applyBorder="1" applyAlignment="1" applyProtection="1">
      <alignment horizontal="center" vertical="center" wrapText="1" shrinkToFit="1"/>
      <protection locked="0"/>
    </xf>
    <xf numFmtId="0" fontId="31" fillId="0" borderId="89" xfId="0" applyFont="1" applyFill="1" applyBorder="1" applyAlignment="1" applyProtection="1">
      <alignment horizontal="left" vertical="center" shrinkToFit="1"/>
    </xf>
    <xf numFmtId="0" fontId="31" fillId="0" borderId="24" xfId="0" applyFont="1" applyFill="1" applyBorder="1" applyAlignment="1" applyProtection="1">
      <alignment horizontal="left" vertical="center" shrinkToFit="1"/>
    </xf>
    <xf numFmtId="0" fontId="31" fillId="0" borderId="30" xfId="0" applyFont="1" applyFill="1" applyBorder="1" applyAlignment="1" applyProtection="1">
      <alignment horizontal="left" vertical="center" wrapText="1"/>
    </xf>
    <xf numFmtId="0" fontId="31" fillId="0" borderId="4" xfId="0" applyFont="1" applyFill="1" applyBorder="1" applyAlignment="1" applyProtection="1">
      <alignment horizontal="left" vertical="center" wrapText="1"/>
    </xf>
    <xf numFmtId="0" fontId="61" fillId="0" borderId="4" xfId="0" applyFont="1" applyFill="1" applyBorder="1" applyAlignment="1" applyProtection="1">
      <alignment horizontal="center" vertical="center" shrinkToFit="1"/>
    </xf>
    <xf numFmtId="0" fontId="61" fillId="0" borderId="25" xfId="0" applyFont="1" applyFill="1" applyBorder="1" applyAlignment="1" applyProtection="1">
      <alignment horizontal="center" vertical="center" shrinkToFit="1"/>
    </xf>
    <xf numFmtId="0" fontId="3" fillId="0" borderId="94" xfId="0" applyFont="1" applyBorder="1" applyAlignment="1" applyProtection="1">
      <alignment horizontal="center"/>
      <protection locked="0"/>
    </xf>
    <xf numFmtId="0" fontId="26" fillId="0" borderId="95" xfId="0" applyFont="1" applyBorder="1" applyAlignment="1" applyProtection="1">
      <alignment horizontal="center"/>
      <protection locked="0"/>
    </xf>
    <xf numFmtId="0" fontId="26" fillId="0" borderId="97" xfId="0" applyFont="1" applyBorder="1" applyAlignment="1" applyProtection="1">
      <alignment horizontal="center"/>
      <protection locked="0"/>
    </xf>
    <xf numFmtId="0" fontId="26" fillId="0" borderId="94" xfId="0" applyFont="1" applyBorder="1" applyAlignment="1" applyProtection="1">
      <alignment horizontal="center"/>
      <protection locked="0"/>
    </xf>
    <xf numFmtId="0" fontId="26" fillId="0" borderId="98" xfId="0" applyFont="1" applyBorder="1" applyAlignment="1" applyProtection="1">
      <alignment horizontal="center"/>
      <protection locked="0"/>
    </xf>
    <xf numFmtId="0" fontId="26" fillId="0" borderId="96" xfId="0" applyFont="1" applyBorder="1" applyAlignment="1" applyProtection="1">
      <alignment horizontal="center"/>
      <protection locked="0"/>
    </xf>
    <xf numFmtId="0" fontId="26" fillId="0" borderId="111" xfId="0" applyFont="1" applyBorder="1" applyAlignment="1" applyProtection="1">
      <alignment horizontal="center"/>
      <protection locked="0"/>
    </xf>
    <xf numFmtId="0" fontId="27" fillId="3" borderId="63" xfId="0" applyFont="1" applyFill="1" applyBorder="1" applyAlignment="1" applyProtection="1">
      <alignment horizontal="center" vertical="center" shrinkToFit="1"/>
    </xf>
    <xf numFmtId="0" fontId="27" fillId="3" borderId="36" xfId="0" applyFont="1" applyFill="1" applyBorder="1" applyAlignment="1" applyProtection="1">
      <alignment horizontal="center" vertical="center" shrinkToFit="1"/>
    </xf>
    <xf numFmtId="0" fontId="30" fillId="3" borderId="36" xfId="0" applyFont="1" applyFill="1" applyBorder="1" applyAlignment="1" applyProtection="1">
      <alignment horizontal="center" vertical="center" shrinkToFit="1"/>
    </xf>
    <xf numFmtId="0" fontId="30" fillId="3" borderId="75" xfId="0" applyFont="1" applyFill="1" applyBorder="1" applyAlignment="1" applyProtection="1">
      <alignment horizontal="center" vertical="center" shrinkToFit="1"/>
    </xf>
    <xf numFmtId="0" fontId="34" fillId="0" borderId="0" xfId="0" applyFont="1" applyFill="1" applyBorder="1" applyAlignment="1" applyProtection="1">
      <alignment vertical="center"/>
      <protection locked="0"/>
    </xf>
    <xf numFmtId="0" fontId="31" fillId="0" borderId="118" xfId="0" applyFont="1" applyFill="1" applyBorder="1" applyAlignment="1" applyProtection="1">
      <alignment horizontal="left" vertical="center" shrinkToFit="1"/>
    </xf>
    <xf numFmtId="0" fontId="31" fillId="0" borderId="119" xfId="0" applyFont="1" applyFill="1" applyBorder="1" applyAlignment="1" applyProtection="1">
      <alignment horizontal="left" vertical="center" shrinkToFit="1"/>
    </xf>
    <xf numFmtId="0" fontId="31" fillId="0" borderId="120" xfId="0" applyFont="1" applyFill="1" applyBorder="1" applyAlignment="1" applyProtection="1">
      <alignment horizontal="left" vertical="center" shrinkToFit="1"/>
    </xf>
    <xf numFmtId="0" fontId="88" fillId="0" borderId="0" xfId="0" applyFont="1" applyBorder="1" applyAlignment="1" applyProtection="1">
      <alignment horizontal="center" vertical="center" wrapText="1" shrinkToFit="1"/>
      <protection locked="0"/>
    </xf>
    <xf numFmtId="0" fontId="31" fillId="0" borderId="99" xfId="0" applyFont="1" applyFill="1" applyBorder="1" applyAlignment="1" applyProtection="1">
      <alignment horizontal="center" vertical="center"/>
    </xf>
    <xf numFmtId="0" fontId="31" fillId="0" borderId="100" xfId="0" applyFont="1" applyFill="1" applyBorder="1" applyAlignment="1" applyProtection="1">
      <alignment horizontal="center" vertical="center"/>
    </xf>
    <xf numFmtId="0" fontId="31" fillId="0" borderId="101" xfId="0" applyFont="1" applyFill="1" applyBorder="1" applyAlignment="1" applyProtection="1">
      <alignment horizontal="center" vertical="center"/>
    </xf>
    <xf numFmtId="0" fontId="27" fillId="0" borderId="116" xfId="0" applyFont="1" applyFill="1" applyBorder="1" applyAlignment="1" applyProtection="1">
      <alignment horizontal="center" vertical="center"/>
      <protection locked="0"/>
    </xf>
    <xf numFmtId="0" fontId="31" fillId="0" borderId="20" xfId="0" applyFont="1" applyBorder="1" applyAlignment="1" applyProtection="1">
      <alignment horizontal="left" vertical="center"/>
    </xf>
    <xf numFmtId="0" fontId="31" fillId="0" borderId="0" xfId="0" applyFont="1" applyBorder="1" applyAlignment="1" applyProtection="1">
      <alignment horizontal="left" vertical="center"/>
    </xf>
    <xf numFmtId="0" fontId="34" fillId="0" borderId="0" xfId="0" applyFont="1" applyBorder="1" applyAlignment="1" applyProtection="1">
      <alignment horizontal="left" vertical="center"/>
      <protection locked="0"/>
    </xf>
    <xf numFmtId="0" fontId="34" fillId="0" borderId="6" xfId="0" applyFont="1" applyBorder="1" applyAlignment="1" applyProtection="1">
      <alignment horizontal="left" vertical="center"/>
      <protection locked="0"/>
    </xf>
    <xf numFmtId="0" fontId="26" fillId="0" borderId="108" xfId="0" applyFont="1" applyBorder="1" applyAlignment="1" applyProtection="1">
      <alignment horizontal="center" vertical="center"/>
      <protection locked="0"/>
    </xf>
    <xf numFmtId="0" fontId="26" fillId="0" borderId="109" xfId="0" applyFont="1" applyBorder="1" applyAlignment="1" applyProtection="1">
      <alignment horizontal="center" vertical="center"/>
      <protection locked="0"/>
    </xf>
    <xf numFmtId="0" fontId="26" fillId="0" borderId="110" xfId="0" applyFont="1" applyBorder="1" applyAlignment="1" applyProtection="1">
      <alignment horizontal="center" vertical="center"/>
      <protection locked="0"/>
    </xf>
    <xf numFmtId="0" fontId="26" fillId="0" borderId="113" xfId="0" applyFont="1" applyBorder="1" applyAlignment="1" applyProtection="1">
      <alignment horizontal="center" vertical="center"/>
      <protection locked="0"/>
    </xf>
    <xf numFmtId="0" fontId="26" fillId="0" borderId="112" xfId="0" applyFont="1" applyBorder="1" applyAlignment="1" applyProtection="1">
      <alignment horizontal="center" vertical="center"/>
      <protection locked="0"/>
    </xf>
    <xf numFmtId="0" fontId="26" fillId="0" borderId="48" xfId="0" applyFont="1" applyFill="1" applyBorder="1" applyAlignment="1" applyProtection="1">
      <alignment horizontal="center" vertical="center"/>
      <protection locked="0"/>
    </xf>
    <xf numFmtId="0" fontId="26" fillId="0" borderId="10" xfId="0" applyFont="1" applyFill="1" applyBorder="1" applyAlignment="1" applyProtection="1">
      <alignment horizontal="center" vertical="center"/>
      <protection locked="0"/>
    </xf>
    <xf numFmtId="0" fontId="26" fillId="0" borderId="12" xfId="0" applyFont="1" applyFill="1" applyBorder="1" applyAlignment="1" applyProtection="1">
      <alignment horizontal="center" vertical="center"/>
      <protection locked="0"/>
    </xf>
    <xf numFmtId="0" fontId="128" fillId="0" borderId="68" xfId="0" applyFont="1" applyFill="1" applyBorder="1" applyAlignment="1" applyProtection="1">
      <alignment horizontal="center" vertical="center"/>
      <protection locked="0"/>
    </xf>
    <xf numFmtId="0" fontId="27" fillId="0" borderId="69" xfId="0" applyFont="1" applyFill="1" applyBorder="1" applyAlignment="1" applyProtection="1">
      <alignment horizontal="center" vertical="center"/>
      <protection locked="0"/>
    </xf>
    <xf numFmtId="0" fontId="27" fillId="0" borderId="71" xfId="0" applyFont="1" applyFill="1" applyBorder="1" applyAlignment="1" applyProtection="1">
      <alignment horizontal="center" vertical="center"/>
      <protection locked="0"/>
    </xf>
    <xf numFmtId="0" fontId="128" fillId="0" borderId="107" xfId="0" applyFont="1" applyFill="1" applyBorder="1" applyAlignment="1" applyProtection="1">
      <alignment horizontal="center" vertical="center"/>
      <protection locked="0"/>
    </xf>
    <xf numFmtId="0" fontId="27" fillId="0" borderId="70" xfId="0" applyFont="1" applyFill="1" applyBorder="1" applyAlignment="1" applyProtection="1">
      <alignment horizontal="center" vertical="center"/>
      <protection locked="0"/>
    </xf>
    <xf numFmtId="0" fontId="26" fillId="0" borderId="89" xfId="0" applyFont="1" applyFill="1" applyBorder="1" applyAlignment="1" applyProtection="1">
      <alignment horizontal="center" vertical="center"/>
      <protection locked="0"/>
    </xf>
    <xf numFmtId="0" fontId="26" fillId="0" borderId="24" xfId="0" applyFont="1" applyFill="1" applyBorder="1" applyAlignment="1" applyProtection="1">
      <alignment horizontal="center" vertical="center"/>
      <protection locked="0"/>
    </xf>
    <xf numFmtId="0" fontId="26" fillId="0" borderId="102" xfId="0" applyFont="1" applyFill="1" applyBorder="1" applyAlignment="1" applyProtection="1">
      <alignment horizontal="center" vertical="center"/>
      <protection locked="0"/>
    </xf>
    <xf numFmtId="0" fontId="26" fillId="0" borderId="96" xfId="0" applyFont="1" applyFill="1" applyBorder="1" applyAlignment="1" applyProtection="1">
      <alignment horizontal="center" vertical="center"/>
      <protection locked="0"/>
    </xf>
    <xf numFmtId="0" fontId="26" fillId="0" borderId="94" xfId="0" applyFont="1" applyFill="1" applyBorder="1" applyAlignment="1" applyProtection="1">
      <alignment horizontal="center" vertical="center"/>
      <protection locked="0"/>
    </xf>
    <xf numFmtId="0" fontId="26" fillId="0" borderId="111" xfId="0" applyFont="1" applyFill="1" applyBorder="1" applyAlignment="1" applyProtection="1">
      <alignment horizontal="center" vertical="center"/>
      <protection locked="0"/>
    </xf>
    <xf numFmtId="0" fontId="27" fillId="0" borderId="68" xfId="0" applyFont="1" applyFill="1" applyBorder="1" applyAlignment="1" applyProtection="1">
      <alignment horizontal="center" vertical="center"/>
      <protection locked="0"/>
    </xf>
    <xf numFmtId="0" fontId="27" fillId="0" borderId="107" xfId="0" applyFont="1" applyFill="1" applyBorder="1" applyAlignment="1" applyProtection="1">
      <alignment horizontal="center" vertical="center"/>
      <protection locked="0"/>
    </xf>
    <xf numFmtId="49" fontId="26" fillId="0" borderId="9" xfId="0" applyNumberFormat="1" applyFont="1" applyBorder="1" applyAlignment="1" applyProtection="1">
      <alignment horizontal="center" vertical="center" shrinkToFit="1"/>
      <protection locked="0"/>
    </xf>
    <xf numFmtId="49" fontId="26" fillId="0" borderId="128" xfId="0" applyNumberFormat="1" applyFont="1" applyBorder="1" applyAlignment="1" applyProtection="1">
      <alignment horizontal="center" vertical="center" shrinkToFit="1"/>
      <protection locked="0"/>
    </xf>
    <xf numFmtId="0" fontId="26" fillId="0" borderId="129" xfId="0" applyFont="1" applyBorder="1" applyAlignment="1" applyProtection="1">
      <alignment horizontal="center" vertical="center" shrinkToFit="1"/>
      <protection locked="0"/>
    </xf>
    <xf numFmtId="0" fontId="26" fillId="0" borderId="130" xfId="0" applyFont="1" applyBorder="1" applyAlignment="1" applyProtection="1">
      <alignment horizontal="center" vertical="center" shrinkToFit="1"/>
      <protection locked="0"/>
    </xf>
    <xf numFmtId="0" fontId="26" fillId="0" borderId="131" xfId="0" applyFont="1" applyBorder="1" applyAlignment="1" applyProtection="1">
      <alignment horizontal="center" vertical="center" shrinkToFit="1"/>
      <protection locked="0"/>
    </xf>
    <xf numFmtId="0" fontId="26" fillId="0" borderId="132" xfId="0" applyFont="1" applyBorder="1" applyAlignment="1" applyProtection="1">
      <alignment horizontal="center" vertical="center" shrinkToFit="1"/>
      <protection locked="0"/>
    </xf>
    <xf numFmtId="0" fontId="26" fillId="0" borderId="20" xfId="0" applyFont="1" applyFill="1" applyBorder="1" applyAlignment="1" applyProtection="1">
      <alignment horizontal="left" vertical="center"/>
      <protection locked="0"/>
    </xf>
    <xf numFmtId="0" fontId="26" fillId="0" borderId="0" xfId="0" applyFont="1" applyFill="1" applyBorder="1" applyAlignment="1" applyProtection="1">
      <alignment horizontal="left" vertical="center"/>
      <protection locked="0"/>
    </xf>
    <xf numFmtId="0" fontId="26" fillId="0" borderId="6" xfId="0" applyFont="1" applyFill="1" applyBorder="1" applyAlignment="1" applyProtection="1">
      <alignment horizontal="left" vertical="center"/>
      <protection locked="0"/>
    </xf>
    <xf numFmtId="0" fontId="26" fillId="0" borderId="74" xfId="0" applyFont="1" applyFill="1" applyBorder="1" applyAlignment="1" applyProtection="1">
      <alignment horizontal="left" vertical="center"/>
      <protection locked="0"/>
    </xf>
    <xf numFmtId="0" fontId="26" fillId="0" borderId="3" xfId="0" applyFont="1" applyFill="1" applyBorder="1" applyAlignment="1" applyProtection="1">
      <alignment horizontal="left" vertical="center"/>
      <protection locked="0"/>
    </xf>
    <xf numFmtId="0" fontId="26" fillId="0" borderId="56" xfId="0" applyFont="1" applyFill="1" applyBorder="1" applyAlignment="1" applyProtection="1">
      <alignment horizontal="left" vertical="center"/>
      <protection locked="0"/>
    </xf>
    <xf numFmtId="49" fontId="26" fillId="0" borderId="90" xfId="0" applyNumberFormat="1" applyFont="1" applyBorder="1" applyAlignment="1" applyProtection="1">
      <alignment horizontal="center" vertical="center" shrinkToFit="1"/>
      <protection locked="0"/>
    </xf>
    <xf numFmtId="49" fontId="26" fillId="0" borderId="51" xfId="0" applyNumberFormat="1" applyFont="1" applyBorder="1" applyAlignment="1" applyProtection="1">
      <alignment horizontal="center" vertical="center" shrinkToFit="1"/>
      <protection locked="0"/>
    </xf>
    <xf numFmtId="0" fontId="26" fillId="0" borderId="52" xfId="0" applyFont="1" applyBorder="1" applyAlignment="1" applyProtection="1">
      <alignment horizontal="center" vertical="center" shrinkToFit="1"/>
      <protection locked="0"/>
    </xf>
    <xf numFmtId="0" fontId="26" fillId="0" borderId="43" xfId="0" applyFont="1" applyBorder="1" applyAlignment="1" applyProtection="1">
      <alignment horizontal="center" vertical="center" shrinkToFit="1"/>
      <protection locked="0"/>
    </xf>
    <xf numFmtId="0" fontId="26" fillId="0" borderId="65" xfId="0" applyFont="1" applyBorder="1" applyAlignment="1" applyProtection="1">
      <alignment horizontal="center" vertical="center" shrinkToFit="1"/>
      <protection locked="0"/>
    </xf>
    <xf numFmtId="0" fontId="26" fillId="0" borderId="53" xfId="0" applyFont="1" applyBorder="1" applyAlignment="1" applyProtection="1">
      <alignment horizontal="center" vertical="center" shrinkToFit="1"/>
      <protection locked="0"/>
    </xf>
    <xf numFmtId="49" fontId="26" fillId="0" borderId="34" xfId="0" applyNumberFormat="1" applyFont="1" applyBorder="1" applyAlignment="1" applyProtection="1">
      <alignment horizontal="center" vertical="center" shrinkToFit="1"/>
      <protection locked="0"/>
    </xf>
    <xf numFmtId="49" fontId="26" fillId="0" borderId="64" xfId="0" applyNumberFormat="1" applyFont="1" applyBorder="1" applyAlignment="1" applyProtection="1">
      <alignment horizontal="center" vertical="center" shrinkToFit="1"/>
      <protection locked="0"/>
    </xf>
    <xf numFmtId="0" fontId="26" fillId="0" borderId="72" xfId="0" applyFont="1" applyBorder="1" applyAlignment="1" applyProtection="1">
      <alignment horizontal="center" vertical="center" shrinkToFit="1"/>
      <protection locked="0"/>
    </xf>
    <xf numFmtId="0" fontId="26" fillId="0" borderId="35" xfId="0" applyFont="1" applyBorder="1" applyAlignment="1" applyProtection="1">
      <alignment horizontal="center" vertical="center" shrinkToFit="1"/>
      <protection locked="0"/>
    </xf>
    <xf numFmtId="0" fontId="26" fillId="0" borderId="33" xfId="0" applyFont="1" applyBorder="1" applyAlignment="1" applyProtection="1">
      <alignment horizontal="center" vertical="center" shrinkToFit="1"/>
      <protection locked="0"/>
    </xf>
    <xf numFmtId="0" fontId="26" fillId="0" borderId="61" xfId="0" applyFont="1" applyBorder="1" applyAlignment="1" applyProtection="1">
      <alignment horizontal="center" vertical="center" shrinkToFit="1"/>
      <protection locked="0"/>
    </xf>
    <xf numFmtId="0" fontId="26" fillId="0" borderId="62" xfId="0" applyFont="1" applyBorder="1" applyAlignment="1" applyProtection="1">
      <alignment horizontal="center" vertical="center" shrinkToFit="1"/>
      <protection locked="0"/>
    </xf>
    <xf numFmtId="0" fontId="27" fillId="3" borderId="63" xfId="0" applyFont="1" applyFill="1" applyBorder="1" applyAlignment="1" applyProtection="1">
      <alignment horizontal="center" vertical="center" wrapText="1" shrinkToFit="1"/>
      <protection locked="0"/>
    </xf>
    <xf numFmtId="0" fontId="27" fillId="3" borderId="36" xfId="0" applyFont="1" applyFill="1" applyBorder="1" applyAlignment="1" applyProtection="1">
      <alignment horizontal="center" vertical="center" wrapText="1" shrinkToFit="1"/>
      <protection locked="0"/>
    </xf>
    <xf numFmtId="0" fontId="31" fillId="0" borderId="114" xfId="0" applyFont="1" applyFill="1" applyBorder="1" applyAlignment="1" applyProtection="1">
      <alignment horizontal="left" vertical="center"/>
      <protection locked="0"/>
    </xf>
    <xf numFmtId="0" fontId="31" fillId="0" borderId="115" xfId="0" applyFont="1" applyFill="1" applyBorder="1" applyAlignment="1" applyProtection="1">
      <alignment horizontal="left" vertical="center"/>
      <protection locked="0"/>
    </xf>
    <xf numFmtId="0" fontId="27" fillId="0" borderId="0" xfId="0" applyFont="1" applyFill="1" applyBorder="1" applyAlignment="1" applyProtection="1">
      <alignment horizontal="left" vertical="center"/>
      <protection locked="0"/>
    </xf>
    <xf numFmtId="0" fontId="27" fillId="0" borderId="6" xfId="0" applyFont="1" applyFill="1" applyBorder="1" applyAlignment="1" applyProtection="1">
      <alignment horizontal="left" vertical="center"/>
      <protection locked="0"/>
    </xf>
    <xf numFmtId="0" fontId="26" fillId="0" borderId="13" xfId="0" applyFont="1" applyBorder="1" applyAlignment="1" applyProtection="1">
      <alignment horizontal="center" vertical="center" wrapText="1" shrinkToFit="1"/>
      <protection locked="0"/>
    </xf>
    <xf numFmtId="0" fontId="26" fillId="0" borderId="4" xfId="0" applyFont="1" applyBorder="1" applyAlignment="1" applyProtection="1">
      <alignment horizontal="center" vertical="center" wrapText="1" shrinkToFit="1"/>
      <protection locked="0"/>
    </xf>
    <xf numFmtId="0" fontId="26" fillId="0" borderId="25" xfId="0" applyFont="1" applyBorder="1" applyAlignment="1" applyProtection="1">
      <alignment horizontal="center" vertical="center" wrapText="1" shrinkToFit="1"/>
      <protection locked="0"/>
    </xf>
    <xf numFmtId="0" fontId="26" fillId="0" borderId="7" xfId="0" applyFont="1" applyBorder="1" applyAlignment="1" applyProtection="1">
      <alignment horizontal="center" vertical="center" wrapText="1" shrinkToFit="1"/>
      <protection locked="0"/>
    </xf>
    <xf numFmtId="0" fontId="26" fillId="0" borderId="0" xfId="0" applyFont="1" applyBorder="1" applyAlignment="1" applyProtection="1">
      <alignment horizontal="center" vertical="center" wrapText="1" shrinkToFit="1"/>
      <protection locked="0"/>
    </xf>
    <xf numFmtId="0" fontId="26" fillId="0" borderId="6" xfId="0" applyFont="1" applyBorder="1" applyAlignment="1" applyProtection="1">
      <alignment horizontal="center" vertical="center" wrapText="1" shrinkToFit="1"/>
      <protection locked="0"/>
    </xf>
    <xf numFmtId="0" fontId="26" fillId="0" borderId="13" xfId="0" applyFont="1" applyFill="1" applyBorder="1" applyAlignment="1" applyProtection="1">
      <alignment horizontal="center" vertical="center" wrapText="1" shrinkToFit="1"/>
      <protection locked="0"/>
    </xf>
    <xf numFmtId="0" fontId="26" fillId="0" borderId="4" xfId="0" applyFont="1" applyFill="1" applyBorder="1" applyAlignment="1" applyProtection="1">
      <alignment horizontal="center" vertical="center" wrapText="1" shrinkToFit="1"/>
      <protection locked="0"/>
    </xf>
    <xf numFmtId="0" fontId="26" fillId="0" borderId="25" xfId="0" applyFont="1" applyFill="1" applyBorder="1" applyAlignment="1" applyProtection="1">
      <alignment horizontal="center" vertical="center" wrapText="1" shrinkToFit="1"/>
      <protection locked="0"/>
    </xf>
    <xf numFmtId="0" fontId="59" fillId="0" borderId="1" xfId="0" applyFont="1" applyFill="1" applyBorder="1" applyAlignment="1" applyProtection="1">
      <alignment horizontal="center" vertical="center" shrinkToFit="1"/>
      <protection locked="0"/>
    </xf>
    <xf numFmtId="0" fontId="26" fillId="0" borderId="12" xfId="0" applyFont="1" applyFill="1" applyBorder="1" applyAlignment="1" applyProtection="1">
      <alignment horizontal="center" vertical="center" wrapText="1" shrinkToFit="1"/>
      <protection locked="0"/>
    </xf>
    <xf numFmtId="0" fontId="26" fillId="0" borderId="1" xfId="0" applyFont="1" applyFill="1" applyBorder="1" applyAlignment="1" applyProtection="1">
      <alignment horizontal="center" vertical="center" wrapText="1" shrinkToFit="1"/>
      <protection locked="0"/>
    </xf>
    <xf numFmtId="0" fontId="26" fillId="0" borderId="59" xfId="0" applyFont="1" applyFill="1" applyBorder="1" applyAlignment="1" applyProtection="1">
      <alignment horizontal="center" vertical="center" wrapText="1" shrinkToFit="1"/>
      <protection locked="0"/>
    </xf>
    <xf numFmtId="0" fontId="29" fillId="0" borderId="28" xfId="0" applyFont="1" applyFill="1" applyBorder="1" applyAlignment="1" applyProtection="1">
      <alignment horizontal="center" vertical="center" wrapText="1" shrinkToFit="1"/>
      <protection locked="0"/>
    </xf>
    <xf numFmtId="0" fontId="29" fillId="0" borderId="17" xfId="0" applyFont="1" applyFill="1" applyBorder="1" applyAlignment="1" applyProtection="1">
      <alignment horizontal="center" vertical="center" wrapText="1" shrinkToFit="1"/>
      <protection locked="0"/>
    </xf>
    <xf numFmtId="0" fontId="29" fillId="0" borderId="26" xfId="0" applyFont="1" applyFill="1" applyBorder="1" applyAlignment="1" applyProtection="1">
      <alignment horizontal="center" vertical="center" wrapText="1" shrinkToFit="1"/>
      <protection locked="0"/>
    </xf>
    <xf numFmtId="0" fontId="3" fillId="3" borderId="12"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3" fillId="3" borderId="26" xfId="0" applyFont="1" applyFill="1" applyBorder="1" applyAlignment="1" applyProtection="1">
      <alignment horizontal="center" vertical="center" wrapText="1"/>
      <protection locked="0"/>
    </xf>
    <xf numFmtId="0" fontId="26" fillId="0" borderId="84" xfId="0" applyFont="1" applyFill="1" applyBorder="1" applyAlignment="1" applyProtection="1">
      <alignment horizontal="center" vertical="center" wrapText="1"/>
      <protection locked="0"/>
    </xf>
    <xf numFmtId="0" fontId="26" fillId="0" borderId="77" xfId="0" applyFont="1" applyFill="1" applyBorder="1" applyAlignment="1" applyProtection="1">
      <alignment horizontal="center" vertical="center" wrapText="1"/>
      <protection locked="0"/>
    </xf>
    <xf numFmtId="0" fontId="26" fillId="0" borderId="124" xfId="0" applyFont="1" applyFill="1" applyBorder="1" applyAlignment="1" applyProtection="1">
      <alignment horizontal="center" vertical="center" wrapText="1"/>
      <protection locked="0"/>
    </xf>
    <xf numFmtId="0" fontId="26" fillId="0" borderId="7" xfId="0"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protection locked="0"/>
    </xf>
    <xf numFmtId="0" fontId="26" fillId="0" borderId="55"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shrinkToFit="1"/>
      <protection locked="0"/>
    </xf>
    <xf numFmtId="0" fontId="26" fillId="0" borderId="25" xfId="0" applyFont="1" applyFill="1" applyBorder="1" applyAlignment="1" applyProtection="1">
      <alignment horizontal="center" vertical="center" shrinkToFit="1"/>
      <protection locked="0"/>
    </xf>
    <xf numFmtId="0" fontId="26" fillId="2" borderId="9" xfId="0" applyFont="1" applyFill="1" applyBorder="1" applyAlignment="1" applyProtection="1">
      <alignment horizontal="center" vertical="center" wrapText="1"/>
      <protection locked="0"/>
    </xf>
    <xf numFmtId="0" fontId="26" fillId="2" borderId="8" xfId="0" applyFont="1" applyFill="1" applyBorder="1" applyAlignment="1" applyProtection="1">
      <alignment horizontal="center" vertical="center" wrapText="1"/>
      <protection locked="0"/>
    </xf>
    <xf numFmtId="0" fontId="26" fillId="2" borderId="45" xfId="0" applyFont="1" applyFill="1" applyBorder="1" applyAlignment="1" applyProtection="1">
      <alignment horizontal="center" vertical="center" wrapText="1"/>
      <protection locked="0"/>
    </xf>
    <xf numFmtId="0" fontId="26" fillId="2" borderId="16" xfId="0" applyFont="1" applyFill="1" applyBorder="1" applyAlignment="1" applyProtection="1">
      <alignment horizontal="center" vertical="center" wrapText="1"/>
      <protection locked="0"/>
    </xf>
    <xf numFmtId="0" fontId="26" fillId="2" borderId="17" xfId="0" applyFont="1" applyFill="1" applyBorder="1" applyAlignment="1" applyProtection="1">
      <alignment horizontal="center" vertical="center" wrapText="1"/>
      <protection locked="0"/>
    </xf>
    <xf numFmtId="0" fontId="26" fillId="2" borderId="26" xfId="0" applyFont="1" applyFill="1" applyBorder="1" applyAlignment="1" applyProtection="1">
      <alignment horizontal="center" vertical="center" wrapText="1"/>
      <protection locked="0"/>
    </xf>
    <xf numFmtId="0" fontId="105" fillId="0" borderId="84" xfId="0" applyFont="1" applyFill="1" applyBorder="1" applyAlignment="1" applyProtection="1">
      <alignment horizontal="center" vertical="center" wrapText="1" shrinkToFit="1"/>
      <protection locked="0"/>
    </xf>
    <xf numFmtId="0" fontId="105" fillId="0" borderId="77" xfId="0" applyFont="1" applyFill="1" applyBorder="1" applyAlignment="1" applyProtection="1">
      <alignment horizontal="center" vertical="center" wrapText="1" shrinkToFit="1"/>
      <protection locked="0"/>
    </xf>
    <xf numFmtId="0" fontId="105" fillId="0" borderId="79" xfId="0" applyFont="1" applyFill="1" applyBorder="1" applyAlignment="1" applyProtection="1">
      <alignment horizontal="center" vertical="center" wrapText="1" shrinkToFit="1"/>
      <protection locked="0"/>
    </xf>
    <xf numFmtId="0" fontId="105" fillId="0" borderId="7" xfId="0" applyFont="1" applyFill="1" applyBorder="1" applyAlignment="1" applyProtection="1">
      <alignment horizontal="center" vertical="center" wrapText="1" shrinkToFit="1"/>
      <protection locked="0"/>
    </xf>
    <xf numFmtId="0" fontId="105" fillId="0" borderId="0" xfId="0" applyFont="1" applyFill="1" applyBorder="1" applyAlignment="1" applyProtection="1">
      <alignment horizontal="center" vertical="center" wrapText="1" shrinkToFit="1"/>
      <protection locked="0"/>
    </xf>
    <xf numFmtId="0" fontId="105" fillId="0" borderId="87" xfId="0" applyFont="1" applyFill="1" applyBorder="1" applyAlignment="1" applyProtection="1">
      <alignment horizontal="center" vertical="center" wrapText="1" shrinkToFit="1"/>
      <protection locked="0"/>
    </xf>
    <xf numFmtId="0" fontId="8" fillId="0" borderId="1" xfId="0" applyFont="1" applyFill="1" applyBorder="1" applyAlignment="1" applyProtection="1">
      <alignment horizontal="center" vertical="center" shrinkToFit="1"/>
      <protection locked="0"/>
    </xf>
    <xf numFmtId="49" fontId="29" fillId="0" borderId="1" xfId="0" applyNumberFormat="1" applyFont="1" applyFill="1" applyBorder="1" applyAlignment="1" applyProtection="1">
      <alignment horizontal="center" vertical="center"/>
      <protection locked="0"/>
    </xf>
    <xf numFmtId="49" fontId="29" fillId="0" borderId="5" xfId="0" applyNumberFormat="1" applyFont="1" applyFill="1" applyBorder="1" applyAlignment="1" applyProtection="1">
      <alignment horizontal="center" vertical="center"/>
      <protection locked="0"/>
    </xf>
    <xf numFmtId="0" fontId="16" fillId="0" borderId="16" xfId="0" applyFont="1" applyFill="1" applyBorder="1" applyAlignment="1" applyProtection="1">
      <alignment horizontal="center" vertical="center" shrinkToFit="1"/>
      <protection locked="0"/>
    </xf>
    <xf numFmtId="0" fontId="16" fillId="0" borderId="17" xfId="0" applyFont="1" applyFill="1" applyBorder="1" applyAlignment="1" applyProtection="1">
      <alignment horizontal="center" vertical="center" shrinkToFit="1"/>
      <protection locked="0"/>
    </xf>
    <xf numFmtId="0" fontId="11" fillId="0" borderId="38" xfId="0" applyFont="1" applyFill="1" applyBorder="1" applyAlignment="1" applyProtection="1">
      <alignment horizontal="center" vertical="center"/>
      <protection locked="0"/>
    </xf>
    <xf numFmtId="0" fontId="11" fillId="0" borderId="36" xfId="0"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49" fontId="1" fillId="0" borderId="16" xfId="0" applyNumberFormat="1" applyFont="1" applyFill="1" applyBorder="1" applyAlignment="1" applyProtection="1">
      <alignment horizontal="left" shrinkToFit="1"/>
      <protection locked="0"/>
    </xf>
    <xf numFmtId="49" fontId="1" fillId="0" borderId="17" xfId="0" applyNumberFormat="1" applyFont="1" applyFill="1" applyBorder="1" applyAlignment="1" applyProtection="1">
      <alignment horizontal="left" shrinkToFit="1"/>
      <protection locked="0"/>
    </xf>
    <xf numFmtId="0" fontId="53" fillId="0" borderId="49" xfId="0" applyFont="1" applyBorder="1" applyAlignment="1" applyProtection="1">
      <alignment horizontal="right" vertical="center" wrapText="1"/>
      <protection locked="0"/>
    </xf>
    <xf numFmtId="0" fontId="19" fillId="0" borderId="49" xfId="0" applyFont="1" applyBorder="1" applyAlignment="1" applyProtection="1">
      <alignment horizontal="right" vertical="center" wrapText="1"/>
      <protection locked="0"/>
    </xf>
    <xf numFmtId="0" fontId="19" fillId="0" borderId="50" xfId="0" applyFont="1" applyBorder="1" applyAlignment="1" applyProtection="1">
      <alignment horizontal="right" vertical="center" wrapText="1"/>
      <protection locked="0"/>
    </xf>
    <xf numFmtId="0" fontId="53" fillId="0" borderId="13" xfId="0" applyFont="1" applyBorder="1" applyAlignment="1" applyProtection="1">
      <alignment horizontal="right" vertical="center" wrapText="1"/>
      <protection locked="0"/>
    </xf>
    <xf numFmtId="0" fontId="53" fillId="0" borderId="4" xfId="0" applyFont="1" applyBorder="1" applyAlignment="1" applyProtection="1">
      <alignment horizontal="right" vertical="center" wrapText="1"/>
      <protection locked="0"/>
    </xf>
    <xf numFmtId="0" fontId="53" fillId="0" borderId="14" xfId="0" applyFont="1" applyBorder="1" applyAlignment="1" applyProtection="1">
      <alignment horizontal="right" vertical="center" wrapText="1"/>
      <protection locked="0"/>
    </xf>
    <xf numFmtId="0" fontId="53" fillId="0" borderId="16" xfId="0" applyFont="1" applyBorder="1" applyAlignment="1" applyProtection="1">
      <alignment horizontal="right" vertical="center" wrapText="1"/>
      <protection locked="0"/>
    </xf>
    <xf numFmtId="0" fontId="53" fillId="0" borderId="17" xfId="0" applyFont="1" applyBorder="1" applyAlignment="1" applyProtection="1">
      <alignment horizontal="right" vertical="center" wrapText="1"/>
      <protection locked="0"/>
    </xf>
    <xf numFmtId="0" fontId="53" fillId="0" borderId="18" xfId="0" applyFont="1" applyBorder="1" applyAlignment="1" applyProtection="1">
      <alignment horizontal="right" vertical="center" wrapText="1"/>
      <protection locked="0"/>
    </xf>
    <xf numFmtId="0" fontId="54" fillId="0" borderId="13" xfId="0" applyFont="1" applyBorder="1" applyAlignment="1" applyProtection="1">
      <alignment horizontal="right" vertical="center" wrapText="1"/>
      <protection locked="0"/>
    </xf>
    <xf numFmtId="0" fontId="54" fillId="0" borderId="4" xfId="0" applyFont="1" applyBorder="1" applyAlignment="1" applyProtection="1">
      <alignment horizontal="right" vertical="center" wrapText="1"/>
      <protection locked="0"/>
    </xf>
    <xf numFmtId="0" fontId="54" fillId="0" borderId="14" xfId="0" applyFont="1" applyBorder="1" applyAlignment="1" applyProtection="1">
      <alignment horizontal="right" vertical="center" wrapText="1"/>
      <protection locked="0"/>
    </xf>
    <xf numFmtId="0" fontId="54" fillId="0" borderId="16" xfId="0" applyFont="1" applyBorder="1" applyAlignment="1" applyProtection="1">
      <alignment horizontal="right" vertical="center" wrapText="1"/>
      <protection locked="0"/>
    </xf>
    <xf numFmtId="0" fontId="54" fillId="0" borderId="17" xfId="0" applyFont="1" applyBorder="1" applyAlignment="1" applyProtection="1">
      <alignment horizontal="right" vertical="center" wrapText="1"/>
      <protection locked="0"/>
    </xf>
    <xf numFmtId="0" fontId="54" fillId="0" borderId="18" xfId="0" applyFont="1" applyBorder="1" applyAlignment="1" applyProtection="1">
      <alignment horizontal="right" vertical="center" wrapText="1"/>
      <protection locked="0"/>
    </xf>
    <xf numFmtId="0" fontId="19" fillId="0" borderId="13" xfId="0" applyFont="1" applyBorder="1" applyAlignment="1" applyProtection="1">
      <alignment horizontal="right" vertical="center" wrapText="1"/>
      <protection locked="0"/>
    </xf>
    <xf numFmtId="0" fontId="19" fillId="0" borderId="4" xfId="0" applyFont="1" applyBorder="1" applyAlignment="1" applyProtection="1">
      <alignment horizontal="right" vertical="center" wrapText="1"/>
      <protection locked="0"/>
    </xf>
    <xf numFmtId="0" fontId="53" fillId="0" borderId="4" xfId="0" applyFont="1" applyBorder="1" applyAlignment="1" applyProtection="1">
      <alignment horizontal="right" vertical="center"/>
      <protection locked="0"/>
    </xf>
    <xf numFmtId="0" fontId="53" fillId="0" borderId="14" xfId="0" applyFont="1" applyBorder="1" applyAlignment="1" applyProtection="1">
      <alignment horizontal="right" vertical="center"/>
      <protection locked="0"/>
    </xf>
    <xf numFmtId="0" fontId="53" fillId="0" borderId="16" xfId="0" applyFont="1" applyBorder="1" applyAlignment="1" applyProtection="1">
      <alignment horizontal="right" vertical="center"/>
      <protection locked="0"/>
    </xf>
    <xf numFmtId="0" fontId="53" fillId="0" borderId="17" xfId="0" applyFont="1" applyBorder="1" applyAlignment="1" applyProtection="1">
      <alignment horizontal="right" vertical="center"/>
      <protection locked="0"/>
    </xf>
    <xf numFmtId="0" fontId="53" fillId="0" borderId="18" xfId="0" applyFont="1" applyBorder="1" applyAlignment="1" applyProtection="1">
      <alignment horizontal="right" vertical="center"/>
      <protection locked="0"/>
    </xf>
    <xf numFmtId="0" fontId="17" fillId="0" borderId="0" xfId="0" applyFont="1" applyBorder="1" applyAlignment="1" applyProtection="1">
      <alignment horizontal="left" vertical="center"/>
      <protection locked="0"/>
    </xf>
    <xf numFmtId="0" fontId="17" fillId="0" borderId="17" xfId="0" applyFont="1" applyBorder="1" applyAlignment="1" applyProtection="1">
      <alignment horizontal="left" vertical="center"/>
      <protection locked="0"/>
    </xf>
    <xf numFmtId="0" fontId="3" fillId="0" borderId="17" xfId="0" applyFont="1" applyBorder="1" applyAlignment="1" applyProtection="1">
      <alignment horizontal="center"/>
      <protection locked="0"/>
    </xf>
    <xf numFmtId="0" fontId="3" fillId="0" borderId="1" xfId="0" applyFont="1" applyBorder="1" applyAlignment="1" applyProtection="1">
      <alignment horizontal="center"/>
      <protection locked="0"/>
    </xf>
    <xf numFmtId="0" fontId="35" fillId="0" borderId="20" xfId="0" applyFont="1" applyFill="1" applyBorder="1" applyAlignment="1" applyProtection="1">
      <alignment horizontal="left" vertical="center"/>
      <protection locked="0"/>
    </xf>
    <xf numFmtId="0" fontId="35" fillId="0" borderId="0" xfId="0" applyFont="1" applyFill="1" applyBorder="1" applyAlignment="1" applyProtection="1">
      <alignment horizontal="left" vertical="center"/>
      <protection locked="0"/>
    </xf>
    <xf numFmtId="0" fontId="35" fillId="0" borderId="6" xfId="0" applyFont="1" applyFill="1" applyBorder="1" applyAlignment="1" applyProtection="1">
      <alignment horizontal="left" vertical="center"/>
      <protection locked="0"/>
    </xf>
    <xf numFmtId="0" fontId="35" fillId="0" borderId="74" xfId="0" applyFont="1" applyFill="1" applyBorder="1" applyAlignment="1" applyProtection="1">
      <alignment horizontal="left" vertical="center"/>
      <protection locked="0"/>
    </xf>
    <xf numFmtId="0" fontId="35" fillId="0" borderId="3" xfId="0" applyFont="1" applyFill="1" applyBorder="1" applyAlignment="1" applyProtection="1">
      <alignment horizontal="left" vertical="center"/>
      <protection locked="0"/>
    </xf>
    <xf numFmtId="0" fontId="35" fillId="0" borderId="56" xfId="0" applyFont="1" applyFill="1" applyBorder="1" applyAlignment="1" applyProtection="1">
      <alignment horizontal="left" vertical="center"/>
      <protection locked="0"/>
    </xf>
    <xf numFmtId="0" fontId="41" fillId="3" borderId="67" xfId="0" applyFont="1" applyFill="1" applyBorder="1" applyAlignment="1" applyProtection="1">
      <alignment horizontal="center" vertical="center" wrapText="1" shrinkToFit="1"/>
      <protection locked="0"/>
    </xf>
    <xf numFmtId="0" fontId="41" fillId="3" borderId="8" xfId="0" applyFont="1" applyFill="1" applyBorder="1" applyAlignment="1" applyProtection="1">
      <alignment horizontal="center" vertical="center" wrapText="1" shrinkToFit="1"/>
      <protection locked="0"/>
    </xf>
    <xf numFmtId="0" fontId="26" fillId="0" borderId="66" xfId="0" applyFont="1" applyBorder="1" applyAlignment="1" applyProtection="1">
      <alignment horizontal="center" vertical="center" shrinkToFit="1"/>
      <protection locked="0"/>
    </xf>
    <xf numFmtId="0" fontId="50" fillId="0" borderId="114" xfId="0" applyFont="1" applyBorder="1" applyAlignment="1" applyProtection="1">
      <alignment horizontal="left" vertical="center"/>
      <protection locked="0"/>
    </xf>
    <xf numFmtId="0" fontId="50" fillId="0" borderId="115" xfId="0" applyFont="1" applyBorder="1" applyAlignment="1" applyProtection="1">
      <alignment horizontal="left" vertical="center"/>
      <protection locked="0"/>
    </xf>
    <xf numFmtId="0" fontId="50" fillId="0" borderId="0" xfId="0" applyFont="1" applyBorder="1" applyAlignment="1" applyProtection="1">
      <alignment horizontal="left" vertical="center"/>
      <protection locked="0"/>
    </xf>
    <xf numFmtId="0" fontId="50" fillId="0" borderId="6" xfId="0" applyFont="1" applyBorder="1" applyAlignment="1" applyProtection="1">
      <alignment horizontal="left" vertical="center"/>
      <protection locked="0"/>
    </xf>
    <xf numFmtId="0" fontId="70" fillId="0" borderId="1" xfId="0" applyFont="1" applyFill="1" applyBorder="1" applyAlignment="1" applyProtection="1">
      <alignment horizontal="center" vertical="center"/>
      <protection locked="0"/>
    </xf>
    <xf numFmtId="0" fontId="70" fillId="0" borderId="5" xfId="0" applyFont="1" applyFill="1" applyBorder="1" applyAlignment="1" applyProtection="1">
      <alignment horizontal="center" vertical="center"/>
      <protection locked="0"/>
    </xf>
    <xf numFmtId="0" fontId="87" fillId="0" borderId="136" xfId="0" applyFont="1" applyFill="1" applyBorder="1" applyAlignment="1" applyProtection="1">
      <alignment horizontal="center" vertical="center"/>
    </xf>
    <xf numFmtId="0" fontId="87" fillId="0" borderId="32" xfId="0" applyFont="1" applyFill="1" applyBorder="1" applyAlignment="1" applyProtection="1">
      <alignment horizontal="center" vertical="center"/>
    </xf>
    <xf numFmtId="0" fontId="70" fillId="2" borderId="30" xfId="0" applyFont="1" applyFill="1" applyBorder="1" applyAlignment="1" applyProtection="1">
      <alignment horizontal="left" vertical="center" shrinkToFit="1"/>
    </xf>
    <xf numFmtId="0" fontId="70" fillId="2" borderId="4" xfId="0" applyFont="1" applyFill="1" applyBorder="1" applyAlignment="1" applyProtection="1">
      <alignment horizontal="left" vertical="center" shrinkToFit="1"/>
    </xf>
    <xf numFmtId="0" fontId="70" fillId="2" borderId="14" xfId="0" applyFont="1" applyFill="1" applyBorder="1" applyAlignment="1" applyProtection="1">
      <alignment horizontal="left" vertical="center" shrinkToFit="1"/>
    </xf>
    <xf numFmtId="0" fontId="23" fillId="0" borderId="13" xfId="0" applyFont="1" applyFill="1" applyBorder="1" applyAlignment="1" applyProtection="1">
      <alignment horizontal="center" vertical="center" wrapText="1" shrinkToFit="1"/>
      <protection locked="0"/>
    </xf>
    <xf numFmtId="0" fontId="23" fillId="0" borderId="4" xfId="0" applyFont="1" applyFill="1" applyBorder="1" applyAlignment="1" applyProtection="1">
      <alignment horizontal="center" vertical="center" wrapText="1" shrinkToFit="1"/>
      <protection locked="0"/>
    </xf>
    <xf numFmtId="0" fontId="23" fillId="0" borderId="25" xfId="0" applyFont="1" applyFill="1" applyBorder="1" applyAlignment="1" applyProtection="1">
      <alignment horizontal="center" vertical="center" wrapText="1" shrinkToFit="1"/>
      <protection locked="0"/>
    </xf>
    <xf numFmtId="0" fontId="70" fillId="0" borderId="30" xfId="0" applyFont="1" applyBorder="1" applyAlignment="1" applyProtection="1">
      <alignment horizontal="left" vertical="center" shrinkToFit="1"/>
    </xf>
    <xf numFmtId="0" fontId="70" fillId="0" borderId="4" xfId="0" applyFont="1" applyBorder="1" applyAlignment="1" applyProtection="1">
      <alignment horizontal="left" vertical="center" shrinkToFit="1"/>
    </xf>
    <xf numFmtId="0" fontId="70" fillId="0" borderId="14" xfId="0" applyFont="1" applyBorder="1" applyAlignment="1" applyProtection="1">
      <alignment horizontal="left" vertical="center" shrinkToFit="1"/>
    </xf>
    <xf numFmtId="0" fontId="70" fillId="0" borderId="21" xfId="0" applyFont="1" applyBorder="1" applyAlignment="1" applyProtection="1">
      <alignment horizontal="left" vertical="center" shrinkToFit="1"/>
    </xf>
    <xf numFmtId="0" fontId="70" fillId="0" borderId="17" xfId="0" applyFont="1" applyBorder="1" applyAlignment="1" applyProtection="1">
      <alignment horizontal="left" vertical="center" shrinkToFit="1"/>
    </xf>
    <xf numFmtId="0" fontId="70" fillId="0" borderId="18" xfId="0" applyFont="1" applyBorder="1" applyAlignment="1" applyProtection="1">
      <alignment horizontal="left" vertical="center" shrinkToFit="1"/>
    </xf>
    <xf numFmtId="0" fontId="111" fillId="0" borderId="13" xfId="0" applyFont="1" applyFill="1" applyBorder="1" applyAlignment="1" applyProtection="1">
      <alignment horizontal="center" vertical="center" wrapText="1" shrinkToFit="1"/>
      <protection locked="0"/>
    </xf>
    <xf numFmtId="0" fontId="111" fillId="0" borderId="4" xfId="0" applyFont="1" applyFill="1" applyBorder="1" applyAlignment="1" applyProtection="1">
      <alignment horizontal="center" vertical="center" wrapText="1" shrinkToFit="1"/>
      <protection locked="0"/>
    </xf>
    <xf numFmtId="0" fontId="111" fillId="0" borderId="25" xfId="0" applyFont="1" applyFill="1" applyBorder="1" applyAlignment="1" applyProtection="1">
      <alignment horizontal="center" vertical="center" wrapText="1" shrinkToFit="1"/>
      <protection locked="0"/>
    </xf>
    <xf numFmtId="0" fontId="111" fillId="0" borderId="7" xfId="0" applyFont="1" applyFill="1" applyBorder="1" applyAlignment="1" applyProtection="1">
      <alignment horizontal="center" vertical="center" wrapText="1" shrinkToFit="1"/>
      <protection locked="0"/>
    </xf>
    <xf numFmtId="0" fontId="111" fillId="0" borderId="0" xfId="0" applyFont="1" applyFill="1" applyBorder="1" applyAlignment="1" applyProtection="1">
      <alignment horizontal="center" vertical="center" wrapText="1" shrinkToFit="1"/>
      <protection locked="0"/>
    </xf>
    <xf numFmtId="0" fontId="111" fillId="0" borderId="6" xfId="0" applyFont="1" applyFill="1" applyBorder="1" applyAlignment="1" applyProtection="1">
      <alignment horizontal="center" vertical="center" wrapText="1" shrinkToFit="1"/>
      <protection locked="0"/>
    </xf>
    <xf numFmtId="0" fontId="112" fillId="0" borderId="1" xfId="0" applyFont="1" applyFill="1" applyBorder="1" applyAlignment="1" applyProtection="1">
      <alignment horizontal="center" vertical="center" shrinkToFit="1"/>
      <protection locked="0"/>
    </xf>
    <xf numFmtId="0" fontId="70" fillId="0" borderId="30" xfId="0" applyFont="1" applyFill="1" applyBorder="1" applyAlignment="1" applyProtection="1">
      <alignment horizontal="left" vertical="center" shrinkToFit="1"/>
    </xf>
    <xf numFmtId="0" fontId="70" fillId="0" borderId="4" xfId="0" applyFont="1" applyFill="1" applyBorder="1" applyAlignment="1" applyProtection="1">
      <alignment horizontal="left" vertical="center" shrinkToFit="1"/>
    </xf>
    <xf numFmtId="0" fontId="70" fillId="0" borderId="14" xfId="0" applyFont="1" applyFill="1" applyBorder="1" applyAlignment="1" applyProtection="1">
      <alignment horizontal="left" vertical="center" shrinkToFit="1"/>
    </xf>
    <xf numFmtId="0" fontId="70" fillId="0" borderId="21" xfId="0" applyFont="1" applyFill="1" applyBorder="1" applyAlignment="1" applyProtection="1">
      <alignment horizontal="left" vertical="center" shrinkToFit="1"/>
    </xf>
    <xf numFmtId="0" fontId="70" fillId="0" borderId="17" xfId="0" applyFont="1" applyFill="1" applyBorder="1" applyAlignment="1" applyProtection="1">
      <alignment horizontal="left" vertical="center" shrinkToFit="1"/>
    </xf>
    <xf numFmtId="0" fontId="70" fillId="0" borderId="18" xfId="0" applyFont="1" applyFill="1" applyBorder="1" applyAlignment="1" applyProtection="1">
      <alignment horizontal="left" vertical="center" shrinkToFit="1"/>
    </xf>
    <xf numFmtId="0" fontId="112" fillId="0" borderId="13" xfId="0" applyFont="1" applyFill="1" applyBorder="1" applyAlignment="1" applyProtection="1">
      <alignment horizontal="center" vertical="center" shrinkToFit="1"/>
      <protection locked="0"/>
    </xf>
    <xf numFmtId="0" fontId="112" fillId="0" borderId="4" xfId="0" applyFont="1" applyFill="1" applyBorder="1" applyAlignment="1" applyProtection="1">
      <alignment horizontal="center" vertical="center" shrinkToFit="1"/>
      <protection locked="0"/>
    </xf>
    <xf numFmtId="0" fontId="112" fillId="0" borderId="57" xfId="0" applyFont="1" applyFill="1" applyBorder="1" applyAlignment="1" applyProtection="1">
      <alignment horizontal="center" vertical="center" shrinkToFit="1"/>
      <protection locked="0"/>
    </xf>
    <xf numFmtId="0" fontId="112" fillId="0" borderId="16" xfId="0" applyFont="1" applyFill="1" applyBorder="1" applyAlignment="1" applyProtection="1">
      <alignment horizontal="center" vertical="center" shrinkToFit="1"/>
      <protection locked="0"/>
    </xf>
    <xf numFmtId="0" fontId="112" fillId="0" borderId="17" xfId="0" applyFont="1" applyFill="1" applyBorder="1" applyAlignment="1" applyProtection="1">
      <alignment horizontal="center" vertical="center" shrinkToFit="1"/>
      <protection locked="0"/>
    </xf>
    <xf numFmtId="0" fontId="112" fillId="0" borderId="58" xfId="0" applyFont="1" applyFill="1" applyBorder="1" applyAlignment="1" applyProtection="1">
      <alignment horizontal="center" vertical="center" shrinkToFit="1"/>
      <protection locked="0"/>
    </xf>
    <xf numFmtId="0" fontId="22" fillId="0" borderId="28" xfId="0" applyFont="1" applyFill="1" applyBorder="1" applyAlignment="1" applyProtection="1">
      <alignment horizontal="center" vertical="center" wrapText="1" shrinkToFit="1"/>
      <protection locked="0"/>
    </xf>
    <xf numFmtId="0" fontId="22" fillId="0" borderId="17" xfId="0" applyFont="1" applyFill="1" applyBorder="1" applyAlignment="1" applyProtection="1">
      <alignment horizontal="center" vertical="center" wrapText="1" shrinkToFit="1"/>
      <protection locked="0"/>
    </xf>
    <xf numFmtId="0" fontId="22" fillId="0" borderId="26" xfId="0" applyFont="1" applyFill="1" applyBorder="1" applyAlignment="1" applyProtection="1">
      <alignment horizontal="center" vertical="center" wrapText="1" shrinkToFit="1"/>
      <protection locked="0"/>
    </xf>
    <xf numFmtId="0" fontId="76" fillId="0" borderId="4" xfId="0" applyFont="1" applyFill="1" applyBorder="1" applyAlignment="1" applyProtection="1">
      <alignment horizontal="center" vertical="center" shrinkToFit="1"/>
    </xf>
    <xf numFmtId="0" fontId="76" fillId="0" borderId="25" xfId="0" applyFont="1" applyFill="1" applyBorder="1" applyAlignment="1" applyProtection="1">
      <alignment horizontal="center" vertical="center" shrinkToFit="1"/>
    </xf>
    <xf numFmtId="0" fontId="109" fillId="0" borderId="48" xfId="0" applyFont="1" applyFill="1" applyBorder="1" applyAlignment="1" applyProtection="1">
      <alignment horizontal="left" vertical="center" shrinkToFit="1"/>
    </xf>
    <xf numFmtId="0" fontId="110" fillId="0" borderId="1" xfId="0" applyFont="1" applyFill="1" applyBorder="1" applyAlignment="1" applyProtection="1">
      <alignment horizontal="left" vertical="center" shrinkToFit="1"/>
    </xf>
    <xf numFmtId="0" fontId="110" fillId="0" borderId="10" xfId="0" applyFont="1" applyFill="1" applyBorder="1" applyAlignment="1" applyProtection="1">
      <alignment horizontal="left" vertical="center" shrinkToFit="1"/>
    </xf>
    <xf numFmtId="0" fontId="110" fillId="0" borderId="48" xfId="0" applyFont="1" applyFill="1" applyBorder="1" applyAlignment="1" applyProtection="1">
      <alignment horizontal="left" vertical="center" shrinkToFit="1"/>
    </xf>
    <xf numFmtId="0" fontId="23" fillId="3" borderId="12" xfId="0" applyFont="1" applyFill="1" applyBorder="1" applyAlignment="1" applyProtection="1">
      <alignment horizontal="center" vertical="center" wrapText="1"/>
      <protection locked="0"/>
    </xf>
    <xf numFmtId="0" fontId="23" fillId="3" borderId="1" xfId="0" applyFont="1" applyFill="1" applyBorder="1" applyAlignment="1" applyProtection="1">
      <alignment horizontal="center" vertical="center" wrapText="1"/>
      <protection locked="0"/>
    </xf>
    <xf numFmtId="0" fontId="23" fillId="3" borderId="5" xfId="0" applyFont="1" applyFill="1" applyBorder="1" applyAlignment="1" applyProtection="1">
      <alignment horizontal="center" vertical="center" wrapText="1"/>
      <protection locked="0"/>
    </xf>
    <xf numFmtId="0" fontId="35" fillId="0" borderId="20"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0" xfId="0" applyFont="1" applyFill="1" applyBorder="1" applyAlignment="1" applyProtection="1">
      <alignment horizontal="center" vertical="center"/>
      <protection locked="0"/>
    </xf>
    <xf numFmtId="0" fontId="23" fillId="3" borderId="4" xfId="0" applyFont="1" applyFill="1" applyBorder="1" applyAlignment="1" applyProtection="1">
      <alignment horizontal="center" vertical="center" wrapText="1"/>
      <protection locked="0"/>
    </xf>
    <xf numFmtId="0" fontId="23" fillId="3" borderId="25" xfId="0" applyFont="1" applyFill="1" applyBorder="1" applyAlignment="1" applyProtection="1">
      <alignment horizontal="center" vertical="center" wrapText="1"/>
      <protection locked="0"/>
    </xf>
    <xf numFmtId="0" fontId="23" fillId="3" borderId="17" xfId="0" applyFont="1" applyFill="1" applyBorder="1" applyAlignment="1" applyProtection="1">
      <alignment horizontal="center" vertical="center" wrapText="1"/>
      <protection locked="0"/>
    </xf>
    <xf numFmtId="0" fontId="23" fillId="3" borderId="26" xfId="0" applyFont="1" applyFill="1" applyBorder="1" applyAlignment="1" applyProtection="1">
      <alignment horizontal="center" vertical="center" wrapText="1"/>
      <protection locked="0"/>
    </xf>
    <xf numFmtId="0" fontId="76" fillId="0" borderId="20" xfId="0" applyFont="1" applyFill="1" applyBorder="1" applyAlignment="1" applyProtection="1">
      <alignment horizontal="left" vertical="center" wrapText="1"/>
    </xf>
    <xf numFmtId="0" fontId="76" fillId="0" borderId="0" xfId="0" applyFont="1" applyFill="1" applyBorder="1" applyAlignment="1" applyProtection="1">
      <alignment horizontal="left" vertical="center" wrapText="1"/>
    </xf>
    <xf numFmtId="0" fontId="76" fillId="0" borderId="6" xfId="0" applyFont="1" applyFill="1" applyBorder="1" applyAlignment="1" applyProtection="1">
      <alignment horizontal="left" vertical="center" wrapText="1"/>
    </xf>
    <xf numFmtId="0" fontId="70" fillId="0" borderId="20" xfId="0" applyFont="1" applyFill="1" applyBorder="1" applyAlignment="1" applyProtection="1">
      <alignment horizontal="left" vertical="center" shrinkToFit="1"/>
    </xf>
    <xf numFmtId="0" fontId="70" fillId="0" borderId="0" xfId="0" applyFont="1" applyFill="1" applyBorder="1" applyAlignment="1" applyProtection="1">
      <alignment horizontal="left" vertical="center" shrinkToFit="1"/>
    </xf>
    <xf numFmtId="0" fontId="70" fillId="0" borderId="15" xfId="0" applyFont="1" applyFill="1" applyBorder="1" applyAlignment="1" applyProtection="1">
      <alignment horizontal="left" vertical="center" shrinkToFit="1"/>
    </xf>
    <xf numFmtId="0" fontId="23" fillId="0" borderId="4" xfId="0" applyFont="1" applyFill="1" applyBorder="1" applyAlignment="1" applyProtection="1">
      <alignment horizontal="center" vertical="center" shrinkToFit="1"/>
      <protection locked="0"/>
    </xf>
    <xf numFmtId="0" fontId="23" fillId="0" borderId="25" xfId="0" applyFont="1" applyFill="1" applyBorder="1" applyAlignment="1" applyProtection="1">
      <alignment horizontal="center" vertical="center" shrinkToFit="1"/>
      <protection locked="0"/>
    </xf>
    <xf numFmtId="0" fontId="23" fillId="2" borderId="9" xfId="0" applyFont="1" applyFill="1" applyBorder="1" applyAlignment="1" applyProtection="1">
      <alignment horizontal="center" vertical="center" wrapText="1"/>
      <protection locked="0"/>
    </xf>
    <xf numFmtId="0" fontId="23" fillId="2" borderId="8" xfId="0" applyFont="1" applyFill="1" applyBorder="1" applyAlignment="1" applyProtection="1">
      <alignment horizontal="center" vertical="center" wrapText="1"/>
      <protection locked="0"/>
    </xf>
    <xf numFmtId="0" fontId="23" fillId="2" borderId="45" xfId="0" applyFont="1" applyFill="1" applyBorder="1" applyAlignment="1" applyProtection="1">
      <alignment horizontal="center" vertical="center" wrapText="1"/>
      <protection locked="0"/>
    </xf>
    <xf numFmtId="0" fontId="23" fillId="2" borderId="16" xfId="0" applyFont="1" applyFill="1" applyBorder="1" applyAlignment="1" applyProtection="1">
      <alignment horizontal="center" vertical="center" wrapText="1"/>
      <protection locked="0"/>
    </xf>
    <xf numFmtId="0" fontId="23" fillId="2" borderId="17" xfId="0" applyFont="1" applyFill="1" applyBorder="1" applyAlignment="1" applyProtection="1">
      <alignment horizontal="center" vertical="center" wrapText="1"/>
      <protection locked="0"/>
    </xf>
    <xf numFmtId="0" fontId="23" fillId="2" borderId="26" xfId="0" applyFont="1" applyFill="1" applyBorder="1" applyAlignment="1" applyProtection="1">
      <alignment horizontal="center" vertical="center" wrapText="1"/>
      <protection locked="0"/>
    </xf>
    <xf numFmtId="0" fontId="35" fillId="2" borderId="13" xfId="0" applyFont="1" applyFill="1" applyBorder="1" applyAlignment="1" applyProtection="1">
      <alignment horizontal="center" vertical="center"/>
    </xf>
    <xf numFmtId="0" fontId="35" fillId="2" borderId="4" xfId="0" applyFont="1" applyFill="1" applyBorder="1" applyAlignment="1" applyProtection="1">
      <alignment horizontal="center" vertical="center"/>
    </xf>
    <xf numFmtId="0" fontId="35" fillId="2" borderId="57" xfId="0" applyFont="1" applyFill="1" applyBorder="1" applyAlignment="1" applyProtection="1">
      <alignment horizontal="center" vertical="center"/>
    </xf>
    <xf numFmtId="0" fontId="35" fillId="2" borderId="16" xfId="0" applyFont="1" applyFill="1" applyBorder="1" applyAlignment="1" applyProtection="1">
      <alignment horizontal="center" vertical="center"/>
    </xf>
    <xf numFmtId="0" fontId="35" fillId="2" borderId="17" xfId="0" applyFont="1" applyFill="1" applyBorder="1" applyAlignment="1" applyProtection="1">
      <alignment horizontal="center" vertical="center"/>
    </xf>
    <xf numFmtId="0" fontId="35" fillId="2" borderId="58" xfId="0" applyFont="1" applyFill="1" applyBorder="1" applyAlignment="1" applyProtection="1">
      <alignment horizontal="center" vertical="center"/>
    </xf>
    <xf numFmtId="0" fontId="35" fillId="2" borderId="4" xfId="0" applyFont="1" applyFill="1" applyBorder="1" applyAlignment="1" applyProtection="1">
      <alignment horizontal="center" vertical="center"/>
      <protection locked="0"/>
    </xf>
    <xf numFmtId="0" fontId="35" fillId="2" borderId="25" xfId="0" applyFont="1" applyFill="1" applyBorder="1" applyAlignment="1" applyProtection="1">
      <alignment horizontal="center" vertical="center"/>
      <protection locked="0"/>
    </xf>
    <xf numFmtId="0" fontId="35" fillId="2" borderId="0" xfId="0" applyFont="1" applyFill="1" applyBorder="1" applyAlignment="1" applyProtection="1">
      <alignment horizontal="center" vertical="center"/>
      <protection locked="0"/>
    </xf>
    <xf numFmtId="0" fontId="35" fillId="2" borderId="6" xfId="0" applyFont="1" applyFill="1" applyBorder="1" applyAlignment="1" applyProtection="1">
      <alignment horizontal="center" vertical="center"/>
      <protection locked="0"/>
    </xf>
    <xf numFmtId="0" fontId="36" fillId="0" borderId="17" xfId="0" applyFont="1" applyFill="1" applyBorder="1" applyAlignment="1" applyProtection="1">
      <alignment horizontal="center" shrinkToFit="1"/>
    </xf>
    <xf numFmtId="0" fontId="36" fillId="0" borderId="17" xfId="0" applyFont="1" applyFill="1" applyBorder="1" applyAlignment="1" applyProtection="1">
      <alignment horizontal="center" shrinkToFit="1"/>
      <protection locked="0"/>
    </xf>
    <xf numFmtId="0" fontId="36" fillId="0" borderId="18" xfId="0" applyFont="1" applyFill="1" applyBorder="1" applyAlignment="1" applyProtection="1">
      <alignment horizontal="center" shrinkToFit="1"/>
      <protection locked="0"/>
    </xf>
    <xf numFmtId="0" fontId="106" fillId="0" borderId="84" xfId="0" applyFont="1" applyFill="1" applyBorder="1" applyAlignment="1" applyProtection="1">
      <alignment horizontal="center" vertical="center" wrapText="1" shrinkToFit="1"/>
      <protection locked="0"/>
    </xf>
    <xf numFmtId="0" fontId="106" fillId="0" borderId="77" xfId="0" applyFont="1" applyFill="1" applyBorder="1" applyAlignment="1" applyProtection="1">
      <alignment horizontal="center" vertical="center" wrapText="1" shrinkToFit="1"/>
      <protection locked="0"/>
    </xf>
    <xf numFmtId="0" fontId="106" fillId="0" borderId="79" xfId="0" applyFont="1" applyFill="1" applyBorder="1" applyAlignment="1" applyProtection="1">
      <alignment horizontal="center" vertical="center" wrapText="1" shrinkToFit="1"/>
      <protection locked="0"/>
    </xf>
    <xf numFmtId="0" fontId="106" fillId="0" borderId="7" xfId="0" applyFont="1" applyFill="1" applyBorder="1" applyAlignment="1" applyProtection="1">
      <alignment horizontal="center" vertical="center" wrapText="1" shrinkToFit="1"/>
      <protection locked="0"/>
    </xf>
    <xf numFmtId="0" fontId="106" fillId="0" borderId="0" xfId="0" applyFont="1" applyFill="1" applyBorder="1" applyAlignment="1" applyProtection="1">
      <alignment horizontal="center" vertical="center" wrapText="1" shrinkToFit="1"/>
      <protection locked="0"/>
    </xf>
    <xf numFmtId="0" fontId="106" fillId="0" borderId="87" xfId="0" applyFont="1" applyFill="1" applyBorder="1" applyAlignment="1" applyProtection="1">
      <alignment horizontal="center" vertical="center" wrapText="1" shrinkToFit="1"/>
      <protection locked="0"/>
    </xf>
    <xf numFmtId="0" fontId="35" fillId="0" borderId="32" xfId="0" applyFont="1" applyFill="1" applyBorder="1" applyAlignment="1" applyProtection="1">
      <alignment horizontal="center" vertical="center"/>
      <protection locked="0"/>
    </xf>
    <xf numFmtId="0" fontId="41" fillId="0" borderId="30" xfId="0" applyFont="1" applyFill="1" applyBorder="1" applyAlignment="1" applyProtection="1">
      <alignment horizontal="center" vertical="center"/>
    </xf>
    <xf numFmtId="0" fontId="41" fillId="0" borderId="14" xfId="0"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19" xfId="0" applyFont="1" applyFill="1" applyBorder="1" applyAlignment="1" applyProtection="1">
      <alignment horizontal="center" vertical="center"/>
    </xf>
    <xf numFmtId="0" fontId="43" fillId="0" borderId="13" xfId="0" applyFont="1" applyFill="1" applyBorder="1" applyAlignment="1" applyProtection="1">
      <alignment horizontal="center" vertical="center" shrinkToFit="1"/>
      <protection locked="0"/>
    </xf>
    <xf numFmtId="0" fontId="43" fillId="0" borderId="4" xfId="0" applyFont="1" applyFill="1" applyBorder="1" applyAlignment="1" applyProtection="1">
      <alignment horizontal="center" vertical="center" shrinkToFit="1"/>
      <protection locked="0"/>
    </xf>
    <xf numFmtId="0" fontId="43" fillId="0" borderId="2" xfId="0" applyFont="1" applyFill="1" applyBorder="1" applyAlignment="1" applyProtection="1">
      <alignment horizontal="center" vertical="center" shrinkToFit="1"/>
      <protection locked="0"/>
    </xf>
    <xf numFmtId="0" fontId="43" fillId="0" borderId="3" xfId="0" applyFont="1" applyFill="1" applyBorder="1" applyAlignment="1" applyProtection="1">
      <alignment horizontal="center" vertical="center" shrinkToFit="1"/>
      <protection locked="0"/>
    </xf>
    <xf numFmtId="0" fontId="99" fillId="3" borderId="4" xfId="0" applyFont="1" applyFill="1" applyBorder="1" applyAlignment="1" applyProtection="1">
      <alignment horizontal="center" vertical="center" shrinkToFit="1"/>
    </xf>
    <xf numFmtId="0" fontId="99" fillId="3" borderId="3" xfId="0" applyFont="1" applyFill="1" applyBorder="1" applyAlignment="1" applyProtection="1">
      <alignment horizontal="center" vertical="center" shrinkToFit="1"/>
    </xf>
    <xf numFmtId="0" fontId="36" fillId="0" borderId="4" xfId="0" applyFont="1" applyFill="1" applyBorder="1" applyAlignment="1" applyProtection="1">
      <alignment horizontal="center" vertical="top" shrinkToFit="1"/>
    </xf>
    <xf numFmtId="0" fontId="36" fillId="0" borderId="4" xfId="0" applyFont="1" applyFill="1" applyBorder="1" applyAlignment="1" applyProtection="1">
      <alignment horizontal="center" vertical="top" shrinkToFit="1"/>
      <protection locked="0"/>
    </xf>
    <xf numFmtId="0" fontId="36" fillId="0" borderId="14" xfId="0" applyFont="1" applyFill="1" applyBorder="1" applyAlignment="1" applyProtection="1">
      <alignment horizontal="center" vertical="top" shrinkToFit="1"/>
      <protection locked="0"/>
    </xf>
    <xf numFmtId="0" fontId="35" fillId="2" borderId="72" xfId="0" applyFont="1" applyFill="1" applyBorder="1" applyAlignment="1" applyProtection="1">
      <alignment horizontal="center" vertical="center"/>
      <protection locked="0"/>
    </xf>
    <xf numFmtId="0" fontId="35" fillId="2" borderId="35" xfId="0" applyFont="1" applyFill="1" applyBorder="1" applyAlignment="1" applyProtection="1">
      <alignment horizontal="center" vertical="center"/>
      <protection locked="0"/>
    </xf>
    <xf numFmtId="0" fontId="35" fillId="2" borderId="44" xfId="0" applyFont="1" applyFill="1" applyBorder="1" applyAlignment="1" applyProtection="1">
      <alignment horizontal="center" vertical="center"/>
      <protection locked="0"/>
    </xf>
    <xf numFmtId="0" fontId="36" fillId="0" borderId="16" xfId="0" applyFont="1" applyFill="1" applyBorder="1" applyAlignment="1" applyProtection="1">
      <alignment horizontal="center" vertical="top" shrinkToFit="1"/>
    </xf>
    <xf numFmtId="0" fontId="36" fillId="0" borderId="17" xfId="0" applyFont="1" applyFill="1" applyBorder="1" applyAlignment="1" applyProtection="1">
      <alignment horizontal="center" vertical="top" shrinkToFit="1"/>
    </xf>
    <xf numFmtId="0" fontId="46" fillId="0" borderId="17" xfId="0" applyFont="1" applyFill="1" applyBorder="1" applyAlignment="1" applyProtection="1">
      <alignment horizontal="center"/>
      <protection locked="0"/>
    </xf>
    <xf numFmtId="0" fontId="35" fillId="0" borderId="17" xfId="0" applyFont="1" applyFill="1" applyBorder="1" applyAlignment="1" applyProtection="1">
      <alignment horizontal="center" vertical="top" shrinkToFit="1"/>
    </xf>
    <xf numFmtId="0" fontId="35" fillId="0" borderId="17" xfId="0" applyFont="1" applyFill="1" applyBorder="1" applyAlignment="1" applyProtection="1">
      <alignment horizontal="center" vertical="center"/>
      <protection locked="0"/>
    </xf>
    <xf numFmtId="0" fontId="35" fillId="0" borderId="18" xfId="0" applyFont="1" applyFill="1" applyBorder="1" applyAlignment="1" applyProtection="1">
      <alignment horizontal="center" vertical="center"/>
      <protection locked="0"/>
    </xf>
    <xf numFmtId="0" fontId="35" fillId="2" borderId="40" xfId="0" applyFont="1" applyFill="1" applyBorder="1" applyAlignment="1" applyProtection="1">
      <alignment horizontal="center" vertical="center"/>
    </xf>
    <xf numFmtId="0" fontId="35" fillId="2" borderId="41" xfId="0" applyFont="1" applyFill="1" applyBorder="1" applyAlignment="1" applyProtection="1">
      <alignment horizontal="center" vertical="center"/>
    </xf>
    <xf numFmtId="0" fontId="35" fillId="2" borderId="54" xfId="0" applyFont="1" applyFill="1" applyBorder="1" applyAlignment="1" applyProtection="1">
      <alignment horizontal="center" vertical="center"/>
    </xf>
    <xf numFmtId="0" fontId="35" fillId="2" borderId="73" xfId="0" applyFont="1" applyFill="1" applyBorder="1" applyAlignment="1" applyProtection="1">
      <alignment horizontal="center" vertical="center"/>
      <protection locked="0"/>
    </xf>
    <xf numFmtId="0" fontId="35" fillId="2" borderId="41" xfId="0" applyFont="1" applyFill="1" applyBorder="1" applyAlignment="1" applyProtection="1">
      <alignment horizontal="center" vertical="center"/>
      <protection locked="0"/>
    </xf>
    <xf numFmtId="0" fontId="35" fillId="2" borderId="46" xfId="0" applyFont="1" applyFill="1" applyBorder="1" applyAlignment="1" applyProtection="1">
      <alignment horizontal="center" vertical="center"/>
      <protection locked="0"/>
    </xf>
    <xf numFmtId="0" fontId="35" fillId="0" borderId="20" xfId="0" applyFont="1" applyFill="1" applyBorder="1" applyAlignment="1" applyProtection="1">
      <alignment horizontal="center" vertical="center" wrapText="1"/>
    </xf>
    <xf numFmtId="0" fontId="35" fillId="0" borderId="15"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18" xfId="0" applyFont="1" applyFill="1" applyBorder="1" applyAlignment="1" applyProtection="1">
      <alignment horizontal="center" vertical="center" wrapText="1"/>
    </xf>
    <xf numFmtId="0" fontId="36" fillId="0" borderId="7" xfId="0" applyFont="1" applyFill="1" applyBorder="1" applyAlignment="1" applyProtection="1">
      <alignment horizontal="center" vertical="top" shrinkToFit="1"/>
    </xf>
    <xf numFmtId="0" fontId="36" fillId="0" borderId="0" xfId="0" applyFont="1" applyFill="1" applyBorder="1" applyAlignment="1" applyProtection="1">
      <alignment horizontal="center" vertical="top" shrinkToFit="1"/>
    </xf>
    <xf numFmtId="0" fontId="35" fillId="0" borderId="4" xfId="0" applyFont="1" applyFill="1" applyBorder="1" applyAlignment="1" applyProtection="1">
      <alignment horizontal="center" vertical="top"/>
      <protection locked="0"/>
    </xf>
    <xf numFmtId="0" fontId="35" fillId="0" borderId="0" xfId="0" applyFont="1" applyFill="1" applyBorder="1" applyAlignment="1" applyProtection="1">
      <alignment horizontal="center" vertical="top" shrinkToFit="1"/>
    </xf>
    <xf numFmtId="0" fontId="35" fillId="0" borderId="15" xfId="0" applyFont="1" applyFill="1" applyBorder="1" applyAlignment="1" applyProtection="1">
      <alignment horizontal="center" vertical="center"/>
      <protection locked="0"/>
    </xf>
    <xf numFmtId="0" fontId="35" fillId="0" borderId="48" xfId="0" applyFont="1" applyFill="1" applyBorder="1" applyAlignment="1" applyProtection="1">
      <alignment horizontal="center" vertical="center" shrinkToFit="1"/>
    </xf>
    <xf numFmtId="0" fontId="35" fillId="0" borderId="1" xfId="0" applyFont="1" applyFill="1" applyBorder="1" applyAlignment="1" applyProtection="1">
      <alignment horizontal="center" vertical="center" shrinkToFit="1"/>
    </xf>
    <xf numFmtId="0" fontId="35" fillId="0" borderId="10" xfId="0" applyFont="1" applyFill="1" applyBorder="1" applyAlignment="1" applyProtection="1">
      <alignment horizontal="center" vertical="center" shrinkToFit="1"/>
    </xf>
    <xf numFmtId="0" fontId="36" fillId="0" borderId="12" xfId="0" applyFont="1" applyFill="1" applyBorder="1" applyAlignment="1" applyProtection="1">
      <alignment horizontal="center" vertical="top" shrinkToFit="1"/>
    </xf>
    <xf numFmtId="0" fontId="36" fillId="0" borderId="1" xfId="0" applyFont="1" applyFill="1" applyBorder="1" applyAlignment="1" applyProtection="1">
      <alignment horizontal="center" vertical="top" shrinkToFit="1"/>
    </xf>
    <xf numFmtId="49" fontId="38" fillId="0" borderId="1" xfId="0" applyNumberFormat="1" applyFont="1" applyFill="1" applyBorder="1" applyAlignment="1" applyProtection="1">
      <alignment horizontal="center" shrinkToFit="1"/>
      <protection locked="0"/>
    </xf>
    <xf numFmtId="49" fontId="36" fillId="0" borderId="1" xfId="0" applyNumberFormat="1" applyFont="1" applyFill="1" applyBorder="1" applyAlignment="1" applyProtection="1">
      <alignment horizontal="center" vertical="top" shrinkToFit="1"/>
    </xf>
    <xf numFmtId="49" fontId="36" fillId="0" borderId="1" xfId="0" applyNumberFormat="1" applyFont="1" applyFill="1" applyBorder="1" applyAlignment="1" applyProtection="1">
      <alignment horizontal="center" vertical="center"/>
      <protection locked="0"/>
    </xf>
    <xf numFmtId="49" fontId="36" fillId="0" borderId="5" xfId="0" applyNumberFormat="1" applyFont="1" applyFill="1" applyBorder="1" applyAlignment="1" applyProtection="1">
      <alignment horizontal="center" vertical="center"/>
      <protection locked="0"/>
    </xf>
    <xf numFmtId="0" fontId="35" fillId="0" borderId="60" xfId="0" applyFont="1" applyFill="1" applyBorder="1" applyAlignment="1" applyProtection="1">
      <alignment horizontal="center" vertical="center" wrapText="1"/>
    </xf>
    <xf numFmtId="0" fontId="35" fillId="0" borderId="47"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6" fillId="0" borderId="23" xfId="0" applyFont="1" applyFill="1" applyBorder="1" applyAlignment="1" applyProtection="1">
      <alignment horizontal="left" vertical="center"/>
    </xf>
    <xf numFmtId="0" fontId="36" fillId="0" borderId="24" xfId="0" applyFont="1" applyFill="1" applyBorder="1" applyAlignment="1" applyProtection="1">
      <alignment horizontal="left" vertical="center"/>
    </xf>
    <xf numFmtId="0" fontId="46" fillId="0" borderId="24" xfId="0" applyFont="1" applyFill="1" applyBorder="1" applyAlignment="1" applyProtection="1">
      <alignment horizontal="left" vertical="center"/>
      <protection locked="0"/>
    </xf>
    <xf numFmtId="0" fontId="36" fillId="0" borderId="39" xfId="0" applyFont="1" applyFill="1" applyBorder="1" applyAlignment="1" applyProtection="1">
      <alignment horizontal="left" vertical="center"/>
    </xf>
    <xf numFmtId="0" fontId="47" fillId="0" borderId="16" xfId="0" applyFont="1" applyFill="1" applyBorder="1" applyAlignment="1" applyProtection="1">
      <alignment horizontal="center" vertical="center" shrinkToFit="1"/>
      <protection locked="0"/>
    </xf>
    <xf numFmtId="0" fontId="47" fillId="0" borderId="17" xfId="0" applyFont="1" applyFill="1" applyBorder="1" applyAlignment="1" applyProtection="1">
      <alignment horizontal="center" vertical="center" shrinkToFit="1"/>
      <protection locked="0"/>
    </xf>
    <xf numFmtId="0" fontId="38" fillId="0" borderId="0" xfId="0" applyFont="1" applyFill="1" applyBorder="1" applyAlignment="1" applyProtection="1">
      <alignment horizontal="center" vertical="center" shrinkToFit="1"/>
      <protection locked="0"/>
    </xf>
    <xf numFmtId="0" fontId="38" fillId="0" borderId="6" xfId="0" applyFont="1" applyFill="1" applyBorder="1" applyAlignment="1" applyProtection="1">
      <alignment horizontal="center" vertical="center" shrinkToFit="1"/>
      <protection locked="0"/>
    </xf>
    <xf numFmtId="49" fontId="35" fillId="0" borderId="0" xfId="0" applyNumberFormat="1" applyFont="1" applyFill="1" applyBorder="1" applyAlignment="1" applyProtection="1">
      <alignment horizontal="left"/>
      <protection locked="0"/>
    </xf>
    <xf numFmtId="49" fontId="35" fillId="0" borderId="4" xfId="0" applyNumberFormat="1" applyFont="1" applyFill="1" applyBorder="1" applyAlignment="1" applyProtection="1">
      <alignment horizontal="left"/>
      <protection locked="0"/>
    </xf>
    <xf numFmtId="49" fontId="74" fillId="0" borderId="4" xfId="0" applyNumberFormat="1" applyFont="1" applyFill="1" applyBorder="1" applyAlignment="1" applyProtection="1">
      <alignment horizontal="center" shrinkToFit="1"/>
    </xf>
    <xf numFmtId="0" fontId="45" fillId="0" borderId="7"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protection locked="0"/>
    </xf>
    <xf numFmtId="0" fontId="45" fillId="0" borderId="15" xfId="0" applyFont="1" applyFill="1" applyBorder="1" applyAlignment="1" applyProtection="1">
      <alignment horizontal="center" vertical="center"/>
      <protection locked="0"/>
    </xf>
    <xf numFmtId="0" fontId="45" fillId="0" borderId="38" xfId="0" applyFont="1" applyFill="1" applyBorder="1" applyAlignment="1" applyProtection="1">
      <alignment horizontal="center" vertical="center"/>
      <protection locked="0"/>
    </xf>
    <xf numFmtId="0" fontId="45" fillId="0" borderId="36" xfId="0" applyFont="1" applyFill="1" applyBorder="1" applyAlignment="1" applyProtection="1">
      <alignment horizontal="center" vertical="center"/>
      <protection locked="0"/>
    </xf>
    <xf numFmtId="0" fontId="45" fillId="0" borderId="36" xfId="0" applyFont="1" applyBorder="1" applyAlignment="1" applyProtection="1">
      <alignment horizontal="center" vertical="center"/>
      <protection locked="0"/>
    </xf>
    <xf numFmtId="49" fontId="35" fillId="0" borderId="4" xfId="0" applyNumberFormat="1" applyFont="1" applyFill="1" applyBorder="1" applyAlignment="1" applyProtection="1">
      <alignment horizontal="left" vertical="center"/>
      <protection locked="0"/>
    </xf>
    <xf numFmtId="49" fontId="35" fillId="0" borderId="25" xfId="0" applyNumberFormat="1" applyFont="1" applyFill="1" applyBorder="1" applyAlignment="1" applyProtection="1">
      <alignment horizontal="left" vertical="center"/>
      <protection locked="0"/>
    </xf>
    <xf numFmtId="49" fontId="38" fillId="0" borderId="16" xfId="0" applyNumberFormat="1" applyFont="1" applyFill="1" applyBorder="1" applyAlignment="1" applyProtection="1">
      <alignment horizontal="left" shrinkToFit="1"/>
      <protection locked="0"/>
    </xf>
    <xf numFmtId="49" fontId="38" fillId="0" borderId="17" xfId="0" applyNumberFormat="1" applyFont="1" applyFill="1" applyBorder="1" applyAlignment="1" applyProtection="1">
      <alignment horizontal="left" shrinkToFit="1"/>
      <protection locked="0"/>
    </xf>
    <xf numFmtId="49" fontId="74" fillId="0" borderId="17" xfId="0" applyNumberFormat="1" applyFont="1" applyFill="1" applyBorder="1" applyAlignment="1" applyProtection="1">
      <alignment horizontal="center" shrinkToFit="1"/>
    </xf>
    <xf numFmtId="49" fontId="35" fillId="0" borderId="17" xfId="0" applyNumberFormat="1" applyFont="1" applyFill="1" applyBorder="1" applyAlignment="1" applyProtection="1">
      <alignment horizontal="left" vertical="center"/>
      <protection locked="0"/>
    </xf>
    <xf numFmtId="49" fontId="35" fillId="0" borderId="26" xfId="0" applyNumberFormat="1" applyFont="1" applyFill="1" applyBorder="1" applyAlignment="1" applyProtection="1">
      <alignment horizontal="left" vertical="center"/>
      <protection locked="0"/>
    </xf>
    <xf numFmtId="0" fontId="42" fillId="0" borderId="42" xfId="0" applyFont="1" applyBorder="1" applyAlignment="1" applyProtection="1">
      <alignment horizontal="right" vertical="center" wrapText="1"/>
      <protection locked="0"/>
    </xf>
    <xf numFmtId="0" fontId="42" fillId="0" borderId="13" xfId="0" applyFont="1" applyBorder="1" applyAlignment="1" applyProtection="1">
      <alignment horizontal="right" vertical="center" wrapText="1"/>
      <protection locked="0"/>
    </xf>
    <xf numFmtId="0" fontId="42" fillId="0" borderId="4" xfId="0" applyFont="1" applyBorder="1" applyAlignment="1" applyProtection="1">
      <alignment horizontal="right" vertical="center" wrapText="1"/>
      <protection locked="0"/>
    </xf>
    <xf numFmtId="0" fontId="42" fillId="0" borderId="16" xfId="0" applyFont="1" applyBorder="1" applyAlignment="1" applyProtection="1">
      <alignment horizontal="right" vertical="center" wrapText="1"/>
      <protection locked="0"/>
    </xf>
    <xf numFmtId="0" fontId="42" fillId="0" borderId="17" xfId="0" applyFont="1" applyBorder="1" applyAlignment="1" applyProtection="1">
      <alignment horizontal="right" vertical="center" wrapText="1"/>
      <protection locked="0"/>
    </xf>
    <xf numFmtId="0" fontId="35" fillId="0" borderId="34" xfId="0" applyFont="1" applyBorder="1" applyAlignment="1" applyProtection="1">
      <alignment horizontal="center" vertical="center"/>
      <protection locked="0"/>
    </xf>
    <xf numFmtId="0" fontId="35" fillId="0" borderId="35" xfId="0" applyFont="1" applyBorder="1" applyAlignment="1" applyProtection="1">
      <alignment horizontal="center" vertical="center"/>
      <protection locked="0"/>
    </xf>
    <xf numFmtId="0" fontId="21" fillId="0" borderId="0" xfId="0" applyFont="1" applyBorder="1" applyAlignment="1" applyProtection="1">
      <alignment horizontal="left" vertical="center"/>
      <protection locked="0"/>
    </xf>
    <xf numFmtId="0" fontId="52" fillId="0" borderId="17" xfId="0" applyFont="1" applyBorder="1" applyAlignment="1" applyProtection="1">
      <alignment horizontal="left" vertical="center"/>
      <protection locked="0"/>
    </xf>
    <xf numFmtId="0" fontId="43" fillId="0" borderId="17" xfId="0" applyFont="1" applyBorder="1" applyAlignment="1" applyProtection="1">
      <alignment horizontal="left" vertical="center"/>
      <protection locked="0"/>
    </xf>
    <xf numFmtId="0" fontId="35" fillId="0" borderId="1" xfId="0" applyFont="1" applyBorder="1" applyAlignment="1" applyProtection="1">
      <alignment horizontal="center"/>
      <protection locked="0"/>
    </xf>
    <xf numFmtId="0" fontId="26" fillId="0" borderId="20" xfId="0" applyFont="1" applyFill="1" applyBorder="1" applyAlignment="1" applyProtection="1">
      <alignment vertical="center"/>
      <protection locked="0"/>
    </xf>
    <xf numFmtId="0" fontId="26" fillId="0" borderId="0" xfId="0" applyFont="1" applyFill="1" applyBorder="1" applyAlignment="1" applyProtection="1">
      <alignment vertical="center"/>
      <protection locked="0"/>
    </xf>
    <xf numFmtId="0" fontId="26" fillId="0" borderId="6" xfId="0" applyFont="1" applyFill="1" applyBorder="1" applyAlignment="1" applyProtection="1">
      <alignment vertical="center"/>
      <protection locked="0"/>
    </xf>
    <xf numFmtId="0" fontId="26" fillId="0" borderId="74"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26" fillId="0" borderId="56" xfId="0" applyFont="1" applyFill="1" applyBorder="1" applyAlignment="1" applyProtection="1">
      <alignment vertical="center"/>
      <protection locked="0"/>
    </xf>
    <xf numFmtId="0" fontId="31" fillId="0" borderId="20" xfId="0" applyFont="1" applyBorder="1" applyAlignment="1" applyProtection="1">
      <alignment horizontal="left" vertical="center"/>
      <protection locked="0"/>
    </xf>
    <xf numFmtId="0" fontId="31" fillId="0" borderId="0" xfId="0" applyFont="1" applyBorder="1" applyAlignment="1" applyProtection="1">
      <alignment horizontal="left" vertical="center"/>
      <protection locked="0"/>
    </xf>
    <xf numFmtId="0" fontId="31" fillId="0" borderId="0" xfId="0"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0" fontId="27" fillId="3" borderId="63" xfId="0" applyFont="1" applyFill="1" applyBorder="1" applyAlignment="1" applyProtection="1">
      <alignment horizontal="center" vertical="center" shrinkToFit="1"/>
      <protection locked="0"/>
    </xf>
    <xf numFmtId="0" fontId="27" fillId="3" borderId="36" xfId="0" applyFont="1" applyFill="1" applyBorder="1" applyAlignment="1" applyProtection="1">
      <alignment horizontal="center" vertical="center" shrinkToFit="1"/>
      <protection locked="0"/>
    </xf>
    <xf numFmtId="0" fontId="26" fillId="0" borderId="31" xfId="0" applyFont="1" applyBorder="1" applyAlignment="1" applyProtection="1">
      <alignment horizontal="center" vertical="center" wrapText="1" shrinkToFit="1"/>
      <protection locked="0"/>
    </xf>
    <xf numFmtId="0" fontId="26" fillId="0" borderId="32" xfId="0" applyFont="1" applyBorder="1" applyAlignment="1" applyProtection="1">
      <alignment horizontal="center" vertical="center" wrapText="1" shrinkToFit="1"/>
      <protection locked="0"/>
    </xf>
    <xf numFmtId="0" fontId="26" fillId="0" borderId="29" xfId="0" applyFont="1" applyBorder="1" applyAlignment="1" applyProtection="1">
      <alignment horizontal="center" vertical="center" wrapText="1" shrinkToFit="1"/>
      <protection locked="0"/>
    </xf>
    <xf numFmtId="0" fontId="26" fillId="0" borderId="1" xfId="0" applyFont="1" applyFill="1" applyBorder="1" applyAlignment="1" applyProtection="1">
      <alignment horizontal="center" vertical="center" shrinkToFit="1"/>
      <protection locked="0"/>
    </xf>
    <xf numFmtId="0" fontId="0" fillId="0" borderId="17" xfId="0" applyFill="1" applyBorder="1" applyAlignment="1" applyProtection="1">
      <alignment horizontal="center" shrinkToFit="1"/>
      <protection locked="0"/>
    </xf>
    <xf numFmtId="0" fontId="0" fillId="0" borderId="18" xfId="0" applyFill="1" applyBorder="1" applyAlignment="1" applyProtection="1">
      <alignment horizontal="center" shrinkToFit="1"/>
      <protection locked="0"/>
    </xf>
    <xf numFmtId="0" fontId="105" fillId="0" borderId="85" xfId="0" applyFont="1" applyFill="1" applyBorder="1" applyAlignment="1" applyProtection="1">
      <alignment horizontal="center" vertical="center" wrapText="1" shrinkToFit="1"/>
      <protection locked="0"/>
    </xf>
    <xf numFmtId="0" fontId="105" fillId="0" borderId="81" xfId="0" applyFont="1" applyFill="1" applyBorder="1" applyAlignment="1" applyProtection="1">
      <alignment horizontal="center" vertical="center" wrapText="1" shrinkToFit="1"/>
      <protection locked="0"/>
    </xf>
    <xf numFmtId="0" fontId="105" fillId="0" borderId="83" xfId="0" applyFont="1" applyFill="1" applyBorder="1" applyAlignment="1" applyProtection="1">
      <alignment horizontal="center" vertical="center" wrapText="1" shrinkToFit="1"/>
      <protection locked="0"/>
    </xf>
    <xf numFmtId="0" fontId="7" fillId="0" borderId="17" xfId="0" applyFont="1" applyFill="1" applyBorder="1" applyAlignment="1" applyProtection="1">
      <alignment horizontal="center"/>
      <protection locked="0"/>
    </xf>
    <xf numFmtId="0" fontId="66" fillId="0" borderId="17" xfId="0" applyFont="1" applyFill="1" applyBorder="1" applyAlignment="1" applyProtection="1">
      <alignment horizontal="center" vertical="top"/>
      <protection locked="0"/>
    </xf>
    <xf numFmtId="0" fontId="66" fillId="0" borderId="18" xfId="0" applyFont="1" applyFill="1" applyBorder="1" applyAlignment="1" applyProtection="1">
      <alignment horizontal="center" vertical="top"/>
      <protection locked="0"/>
    </xf>
    <xf numFmtId="0" fontId="3" fillId="0" borderId="4" xfId="0" applyFont="1" applyFill="1" applyBorder="1" applyAlignment="1" applyProtection="1">
      <alignment horizontal="center" vertical="top"/>
      <protection locked="0"/>
    </xf>
    <xf numFmtId="0" fontId="3" fillId="0" borderId="14" xfId="0" applyFont="1" applyFill="1" applyBorder="1" applyAlignment="1" applyProtection="1">
      <alignment horizontal="center" vertical="top"/>
      <protection locked="0"/>
    </xf>
    <xf numFmtId="49" fontId="1" fillId="0" borderId="16" xfId="0" applyNumberFormat="1" applyFont="1" applyFill="1" applyBorder="1" applyAlignment="1" applyProtection="1">
      <alignment horizontal="left" vertical="center" shrinkToFit="1"/>
      <protection locked="0"/>
    </xf>
    <xf numFmtId="49" fontId="1" fillId="0" borderId="17" xfId="0" applyNumberFormat="1" applyFont="1" applyFill="1" applyBorder="1" applyAlignment="1" applyProtection="1">
      <alignment horizontal="left" vertical="center" shrinkToFit="1"/>
      <protection locked="0"/>
    </xf>
    <xf numFmtId="0" fontId="0" fillId="0" borderId="1" xfId="0" applyFill="1"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0" borderId="15" xfId="0" applyFont="1" applyFill="1" applyBorder="1" applyAlignment="1" applyProtection="1">
      <alignment horizontal="center" vertical="center"/>
      <protection locked="0"/>
    </xf>
    <xf numFmtId="176" fontId="7" fillId="0" borderId="38" xfId="0" applyNumberFormat="1" applyFont="1" applyBorder="1" applyAlignment="1" applyProtection="1">
      <alignment horizontal="center" vertical="center"/>
      <protection locked="0"/>
    </xf>
    <xf numFmtId="176" fontId="7" fillId="0" borderId="36" xfId="0" applyNumberFormat="1" applyFont="1" applyBorder="1" applyAlignment="1" applyProtection="1">
      <alignment horizontal="center" vertical="center"/>
      <protection locked="0"/>
    </xf>
    <xf numFmtId="176" fontId="7" fillId="0" borderId="37" xfId="0" applyNumberFormat="1" applyFont="1" applyBorder="1" applyAlignment="1" applyProtection="1">
      <alignment horizontal="center" vertical="center"/>
      <protection locked="0"/>
    </xf>
    <xf numFmtId="0" fontId="17" fillId="0" borderId="0" xfId="0" applyFont="1" applyBorder="1" applyAlignment="1" applyProtection="1">
      <alignment horizontal="left" vertical="center" shrinkToFit="1"/>
      <protection locked="0"/>
    </xf>
    <xf numFmtId="0" fontId="0" fillId="0" borderId="0" xfId="0" applyAlignment="1" applyProtection="1">
      <alignment shrinkToFit="1"/>
      <protection locked="0"/>
    </xf>
    <xf numFmtId="0" fontId="14" fillId="0" borderId="17" xfId="0" applyFont="1" applyBorder="1" applyAlignment="1" applyProtection="1">
      <alignment horizontal="left" vertical="center"/>
      <protection locked="0"/>
    </xf>
    <xf numFmtId="176" fontId="3" fillId="0" borderId="1" xfId="0" applyNumberFormat="1" applyFont="1" applyBorder="1" applyAlignment="1" applyProtection="1">
      <alignment horizontal="center"/>
      <protection locked="0"/>
    </xf>
    <xf numFmtId="176" fontId="0" fillId="0" borderId="1" xfId="0" applyNumberFormat="1" applyBorder="1" applyAlignment="1" applyProtection="1">
      <alignment horizontal="center"/>
      <protection locked="0"/>
    </xf>
  </cellXfs>
  <cellStyles count="2">
    <cellStyle name="標準" xfId="0" builtinId="0"/>
    <cellStyle name="標準 13" xfId="1" xr:uid="{00000000-0005-0000-0000-000001000000}"/>
  </cellStyles>
  <dxfs count="0"/>
  <tableStyles count="0" defaultTableStyle="TableStyleMedium2" defaultPivotStyle="PivotStyleLight16"/>
  <colors>
    <mruColors>
      <color rgb="FF0000FF"/>
      <color rgb="FFFFFF99"/>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AU$54" lockText="1" noThreeD="1"/>
</file>

<file path=xl/ctrlProps/ctrlProp100.xml><?xml version="1.0" encoding="utf-8"?>
<formControlPr xmlns="http://schemas.microsoft.com/office/spreadsheetml/2009/9/main" objectType="CheckBox" fmlaLink="$AX$50" lockText="1" noThreeD="1"/>
</file>

<file path=xl/ctrlProps/ctrlProp101.xml><?xml version="1.0" encoding="utf-8"?>
<formControlPr xmlns="http://schemas.microsoft.com/office/spreadsheetml/2009/9/main" objectType="CheckBox" fmlaLink="$AX$51" lockText="1" noThreeD="1"/>
</file>

<file path=xl/ctrlProps/ctrlProp102.xml><?xml version="1.0" encoding="utf-8"?>
<formControlPr xmlns="http://schemas.microsoft.com/office/spreadsheetml/2009/9/main" objectType="CheckBox" fmlaLink="$AQ$52" lockText="1" noThreeD="1"/>
</file>

<file path=xl/ctrlProps/ctrlProp103.xml><?xml version="1.0" encoding="utf-8"?>
<formControlPr xmlns="http://schemas.microsoft.com/office/spreadsheetml/2009/9/main" objectType="CheckBox" fmlaLink="$AQ$53" lockText="1" noThreeD="1"/>
</file>

<file path=xl/ctrlProps/ctrlProp104.xml><?xml version="1.0" encoding="utf-8"?>
<formControlPr xmlns="http://schemas.microsoft.com/office/spreadsheetml/2009/9/main" objectType="CheckBox" fmlaLink="$AX$47" lockText="1" noThreeD="1"/>
</file>

<file path=xl/ctrlProps/ctrlProp105.xml><?xml version="1.0" encoding="utf-8"?>
<formControlPr xmlns="http://schemas.microsoft.com/office/spreadsheetml/2009/9/main" objectType="CheckBox" fmlaLink="$AX$52" lockText="1" noThreeD="1"/>
</file>

<file path=xl/ctrlProps/ctrlProp106.xml><?xml version="1.0" encoding="utf-8"?>
<formControlPr xmlns="http://schemas.microsoft.com/office/spreadsheetml/2009/9/main" objectType="CheckBox" fmlaLink="$AX$53" lockText="1" noThreeD="1"/>
</file>

<file path=xl/ctrlProps/ctrlProp107.xml><?xml version="1.0" encoding="utf-8"?>
<formControlPr xmlns="http://schemas.microsoft.com/office/spreadsheetml/2009/9/main" objectType="CheckBox" fmlaLink="$AX$43" lockText="1" noThreeD="1"/>
</file>

<file path=xl/ctrlProps/ctrlProp108.xml><?xml version="1.0" encoding="utf-8"?>
<formControlPr xmlns="http://schemas.microsoft.com/office/spreadsheetml/2009/9/main" objectType="CheckBox" fmlaLink="$AX$42" lockText="1" noThreeD="1"/>
</file>

<file path=xl/ctrlProps/ctrlProp109.xml><?xml version="1.0" encoding="utf-8"?>
<formControlPr xmlns="http://schemas.microsoft.com/office/spreadsheetml/2009/9/main" objectType="CheckBox" fmlaLink="$AQ$54" lockText="1" noThreeD="1"/>
</file>

<file path=xl/ctrlProps/ctrlProp11.xml><?xml version="1.0" encoding="utf-8"?>
<formControlPr xmlns="http://schemas.microsoft.com/office/spreadsheetml/2009/9/main" objectType="CheckBox" fmlaLink="$AQ$42" lockText="1" noThreeD="1"/>
</file>

<file path=xl/ctrlProps/ctrlProp110.xml><?xml version="1.0" encoding="utf-8"?>
<formControlPr xmlns="http://schemas.microsoft.com/office/spreadsheetml/2009/9/main" objectType="Radio" checked="Checked" lockText="1" noThreeD="1"/>
</file>

<file path=xl/ctrlProps/ctrlProp111.xml><?xml version="1.0" encoding="utf-8"?>
<formControlPr xmlns="http://schemas.microsoft.com/office/spreadsheetml/2009/9/main" objectType="Radio" checked="Checked" firstButton="1" fmlaLink="$AU$58"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CheckBox" fmlaLink="$AU$53" lockText="1" noThreeD="1"/>
</file>

<file path=xl/ctrlProps/ctrlProp118.xml><?xml version="1.0" encoding="utf-8"?>
<formControlPr xmlns="http://schemas.microsoft.com/office/spreadsheetml/2009/9/main" objectType="CheckBox" fmlaLink="$AU$52" lockText="1" noThreeD="1"/>
</file>

<file path=xl/ctrlProps/ctrlProp119.xml><?xml version="1.0" encoding="utf-8"?>
<formControlPr xmlns="http://schemas.microsoft.com/office/spreadsheetml/2009/9/main" objectType="CheckBox" fmlaLink="$AU$54" lockText="1" noThreeD="1"/>
</file>

<file path=xl/ctrlProps/ctrlProp12.xml><?xml version="1.0" encoding="utf-8"?>
<formControlPr xmlns="http://schemas.microsoft.com/office/spreadsheetml/2009/9/main" objectType="CheckBox" fmlaLink="$AQ$58"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fmlaLink="$AQ$68" lockText="1" noThreeD="1"/>
</file>

<file path=xl/ctrlProps/ctrlProp124.xml><?xml version="1.0" encoding="utf-8"?>
<formControlPr xmlns="http://schemas.microsoft.com/office/spreadsheetml/2009/9/main" objectType="CheckBox" fmlaLink="$AQ$67" lockText="1" noThreeD="1"/>
</file>

<file path=xl/ctrlProps/ctrlProp125.xml><?xml version="1.0" encoding="utf-8"?>
<formControlPr xmlns="http://schemas.microsoft.com/office/spreadsheetml/2009/9/main" objectType="CheckBox" fmlaLink="$AQ$69"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Radio" checked="Checked" firstButton="1" fmlaLink="$AU$59"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fmlaLink="$AQ$44" lockText="1" noThreeD="1"/>
</file>

<file path=xl/ctrlProps/ctrlProp130.xml><?xml version="1.0" encoding="utf-8"?>
<formControlPr xmlns="http://schemas.microsoft.com/office/spreadsheetml/2009/9/main" objectType="Radio" firstButton="1" fmlaLink="$AQ$62" lockText="1" noThreeD="1"/>
</file>

<file path=xl/ctrlProps/ctrlProp131.xml><?xml version="1.0" encoding="utf-8"?>
<formControlPr xmlns="http://schemas.microsoft.com/office/spreadsheetml/2009/9/main" objectType="Radio" checked="Checked" lockText="1"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CheckBox" fmlaLink="$AQ$58" lockText="1" noThreeD="1"/>
</file>

<file path=xl/ctrlProps/ctrlProp134.xml><?xml version="1.0" encoding="utf-8"?>
<formControlPr xmlns="http://schemas.microsoft.com/office/spreadsheetml/2009/9/main" objectType="CheckBox" fmlaLink="$AQ$59"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firstButton="1" fmlaLink="$AU$61" lockText="1" noThreeD="1"/>
</file>

<file path=xl/ctrlProps/ctrlProp137.xml><?xml version="1.0" encoding="utf-8"?>
<formControlPr xmlns="http://schemas.microsoft.com/office/spreadsheetml/2009/9/main" objectType="Radio" checked="Checked" lockText="1"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Radio" checked="Checked" firstButton="1" fmlaLink="$AU$62" lockText="1" noThreeD="1"/>
</file>

<file path=xl/ctrlProps/ctrlProp14.xml><?xml version="1.0" encoding="utf-8"?>
<formControlPr xmlns="http://schemas.microsoft.com/office/spreadsheetml/2009/9/main" objectType="CheckBox" fmlaLink="$AQ$51"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CheckBox" fmlaLink="$AQ$42" lockText="1" noThreeD="1"/>
</file>

<file path=xl/ctrlProps/ctrlProp142.xml><?xml version="1.0" encoding="utf-8"?>
<formControlPr xmlns="http://schemas.microsoft.com/office/spreadsheetml/2009/9/main" objectType="CheckBox" fmlaLink="$AQ$44" lockText="1" noThreeD="1"/>
</file>

<file path=xl/ctrlProps/ctrlProp143.xml><?xml version="1.0" encoding="utf-8"?>
<formControlPr xmlns="http://schemas.microsoft.com/office/spreadsheetml/2009/9/main" objectType="CheckBox" fmlaLink="$AQ$49" lockText="1" noThreeD="1"/>
</file>

<file path=xl/ctrlProps/ctrlProp144.xml><?xml version="1.0" encoding="utf-8"?>
<formControlPr xmlns="http://schemas.microsoft.com/office/spreadsheetml/2009/9/main" objectType="CheckBox" fmlaLink="$AQ$46" lockText="1" noThreeD="1"/>
</file>

<file path=xl/ctrlProps/ctrlProp145.xml><?xml version="1.0" encoding="utf-8"?>
<formControlPr xmlns="http://schemas.microsoft.com/office/spreadsheetml/2009/9/main" objectType="CheckBox" fmlaLink="$AQ$47" lockText="1" noThreeD="1"/>
</file>

<file path=xl/ctrlProps/ctrlProp146.xml><?xml version="1.0" encoding="utf-8"?>
<formControlPr xmlns="http://schemas.microsoft.com/office/spreadsheetml/2009/9/main" objectType="CheckBox" fmlaLink="$AQ$51" lockText="1" noThreeD="1"/>
</file>

<file path=xl/ctrlProps/ctrlProp147.xml><?xml version="1.0" encoding="utf-8"?>
<formControlPr xmlns="http://schemas.microsoft.com/office/spreadsheetml/2009/9/main" objectType="CheckBox" fmlaLink="$AQ$50" lockText="1" noThreeD="1"/>
</file>

<file path=xl/ctrlProps/ctrlProp148.xml><?xml version="1.0" encoding="utf-8"?>
<formControlPr xmlns="http://schemas.microsoft.com/office/spreadsheetml/2009/9/main" objectType="CheckBox" fmlaLink="$AQ$45" lockText="1" noThreeD="1"/>
</file>

<file path=xl/ctrlProps/ctrlProp149.xml><?xml version="1.0" encoding="utf-8"?>
<formControlPr xmlns="http://schemas.microsoft.com/office/spreadsheetml/2009/9/main" objectType="CheckBox" fmlaLink="$AQ$43" lockText="1" noThreeD="1"/>
</file>

<file path=xl/ctrlProps/ctrlProp15.xml><?xml version="1.0" encoding="utf-8"?>
<formControlPr xmlns="http://schemas.microsoft.com/office/spreadsheetml/2009/9/main" objectType="CheckBox" fmlaLink="$AQ$46" lockText="1" noThreeD="1"/>
</file>

<file path=xl/ctrlProps/ctrlProp150.xml><?xml version="1.0" encoding="utf-8"?>
<formControlPr xmlns="http://schemas.microsoft.com/office/spreadsheetml/2009/9/main" objectType="CheckBox" fmlaLink="$AU$42" lockText="1" noThreeD="1"/>
</file>

<file path=xl/ctrlProps/ctrlProp151.xml><?xml version="1.0" encoding="utf-8"?>
<formControlPr xmlns="http://schemas.microsoft.com/office/spreadsheetml/2009/9/main" objectType="CheckBox" fmlaLink="$AU$43" lockText="1" noThreeD="1"/>
</file>

<file path=xl/ctrlProps/ctrlProp152.xml><?xml version="1.0" encoding="utf-8"?>
<formControlPr xmlns="http://schemas.microsoft.com/office/spreadsheetml/2009/9/main" objectType="CheckBox" fmlaLink="$AU$44" lockText="1" noThreeD="1"/>
</file>

<file path=xl/ctrlProps/ctrlProp153.xml><?xml version="1.0" encoding="utf-8"?>
<formControlPr xmlns="http://schemas.microsoft.com/office/spreadsheetml/2009/9/main" objectType="CheckBox" fmlaLink="$AU$45" lockText="1" noThreeD="1"/>
</file>

<file path=xl/ctrlProps/ctrlProp154.xml><?xml version="1.0" encoding="utf-8"?>
<formControlPr xmlns="http://schemas.microsoft.com/office/spreadsheetml/2009/9/main" objectType="CheckBox" fmlaLink="$AU$51" lockText="1" noThreeD="1"/>
</file>

<file path=xl/ctrlProps/ctrlProp155.xml><?xml version="1.0" encoding="utf-8"?>
<formControlPr xmlns="http://schemas.microsoft.com/office/spreadsheetml/2009/9/main" objectType="CheckBox" fmlaLink="$AU$46" lockText="1" noThreeD="1"/>
</file>

<file path=xl/ctrlProps/ctrlProp156.xml><?xml version="1.0" encoding="utf-8"?>
<formControlPr xmlns="http://schemas.microsoft.com/office/spreadsheetml/2009/9/main" objectType="CheckBox" fmlaLink="$AU$47" lockText="1" noThreeD="1"/>
</file>

<file path=xl/ctrlProps/ctrlProp157.xml><?xml version="1.0" encoding="utf-8"?>
<formControlPr xmlns="http://schemas.microsoft.com/office/spreadsheetml/2009/9/main" objectType="CheckBox" fmlaLink="$AU$49" lockText="1" noThreeD="1"/>
</file>

<file path=xl/ctrlProps/ctrlProp158.xml><?xml version="1.0" encoding="utf-8"?>
<formControlPr xmlns="http://schemas.microsoft.com/office/spreadsheetml/2009/9/main" objectType="CheckBox" fmlaLink="$AU$50" lockText="1" noThreeD="1"/>
</file>

<file path=xl/ctrlProps/ctrlProp159.xml><?xml version="1.0" encoding="utf-8"?>
<formControlPr xmlns="http://schemas.microsoft.com/office/spreadsheetml/2009/9/main" objectType="CheckBox" fmlaLink="$AU$48" lockText="1" noThreeD="1"/>
</file>

<file path=xl/ctrlProps/ctrlProp16.xml><?xml version="1.0" encoding="utf-8"?>
<formControlPr xmlns="http://schemas.microsoft.com/office/spreadsheetml/2009/9/main" objectType="CheckBox" fmlaLink="$AQ$47" lockText="1" noThreeD="1"/>
</file>

<file path=xl/ctrlProps/ctrlProp160.xml><?xml version="1.0" encoding="utf-8"?>
<formControlPr xmlns="http://schemas.microsoft.com/office/spreadsheetml/2009/9/main" objectType="CheckBox" fmlaLink="$AX$44" lockText="1" noThreeD="1"/>
</file>

<file path=xl/ctrlProps/ctrlProp161.xml><?xml version="1.0" encoding="utf-8"?>
<formControlPr xmlns="http://schemas.microsoft.com/office/spreadsheetml/2009/9/main" objectType="CheckBox" fmlaLink="$AX$43" lockText="1" noThreeD="1"/>
</file>

<file path=xl/ctrlProps/ctrlProp162.xml><?xml version="1.0" encoding="utf-8"?>
<formControlPr xmlns="http://schemas.microsoft.com/office/spreadsheetml/2009/9/main" objectType="CheckBox" fmlaLink="$AX$42" lockText="1" noThreeD="1"/>
</file>

<file path=xl/ctrlProps/ctrlProp163.xml><?xml version="1.0" encoding="utf-8"?>
<formControlPr xmlns="http://schemas.microsoft.com/office/spreadsheetml/2009/9/main" objectType="CheckBox" fmlaLink="$AX$46" lockText="1" noThreeD="1"/>
</file>

<file path=xl/ctrlProps/ctrlProp164.xml><?xml version="1.0" encoding="utf-8"?>
<formControlPr xmlns="http://schemas.microsoft.com/office/spreadsheetml/2009/9/main" objectType="CheckBox" fmlaLink="$AX$48" lockText="1" noThreeD="1"/>
</file>

<file path=xl/ctrlProps/ctrlProp165.xml><?xml version="1.0" encoding="utf-8"?>
<formControlPr xmlns="http://schemas.microsoft.com/office/spreadsheetml/2009/9/main" objectType="CheckBox" fmlaLink="$AQ$48" lockText="1" noThreeD="1"/>
</file>

<file path=xl/ctrlProps/ctrlProp166.xml><?xml version="1.0" encoding="utf-8"?>
<formControlPr xmlns="http://schemas.microsoft.com/office/spreadsheetml/2009/9/main" objectType="CheckBox" fmlaLink="$AX$49" lockText="1" noThreeD="1"/>
</file>

<file path=xl/ctrlProps/ctrlProp167.xml><?xml version="1.0" encoding="utf-8"?>
<formControlPr xmlns="http://schemas.microsoft.com/office/spreadsheetml/2009/9/main" objectType="Radio" checked="Checked" firstButton="1" fmlaLink="$AU$59"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CheckBox" fmlaLink="$AX$52" lockText="1" noThreeD="1"/>
</file>

<file path=xl/ctrlProps/ctrlProp17.xml><?xml version="1.0" encoding="utf-8"?>
<formControlPr xmlns="http://schemas.microsoft.com/office/spreadsheetml/2009/9/main" objectType="CheckBox" fmlaLink="$AQ$49" lockText="1" noThreeD="1"/>
</file>

<file path=xl/ctrlProps/ctrlProp170.xml><?xml version="1.0" encoding="utf-8"?>
<formControlPr xmlns="http://schemas.microsoft.com/office/spreadsheetml/2009/9/main" objectType="CheckBox" fmlaLink="$AQ$52" lockText="1" noThreeD="1"/>
</file>

<file path=xl/ctrlProps/ctrlProp171.xml><?xml version="1.0" encoding="utf-8"?>
<formControlPr xmlns="http://schemas.microsoft.com/office/spreadsheetml/2009/9/main" objectType="CheckBox" fmlaLink="$AQ$53" lockText="1" noThreeD="1"/>
</file>

<file path=xl/ctrlProps/ctrlProp172.xml><?xml version="1.0" encoding="utf-8"?>
<formControlPr xmlns="http://schemas.microsoft.com/office/spreadsheetml/2009/9/main" objectType="CheckBox" fmlaLink="$AX$53" lockText="1" noThreeD="1"/>
</file>

<file path=xl/ctrlProps/ctrlProp173.xml><?xml version="1.0" encoding="utf-8"?>
<formControlPr xmlns="http://schemas.microsoft.com/office/spreadsheetml/2009/9/main" objectType="CheckBox" fmlaLink="$AX$47" lockText="1" noThreeD="1"/>
</file>

<file path=xl/ctrlProps/ctrlProp174.xml><?xml version="1.0" encoding="utf-8"?>
<formControlPr xmlns="http://schemas.microsoft.com/office/spreadsheetml/2009/9/main" objectType="CheckBox" fmlaLink="$AQ$54" lockText="1" noThreeD="1"/>
</file>

<file path=xl/ctrlProps/ctrlProp175.xml><?xml version="1.0" encoding="utf-8"?>
<formControlPr xmlns="http://schemas.microsoft.com/office/spreadsheetml/2009/9/main" objectType="Radio" checked="Checked" firstButton="1" fmlaLink="$AU$58"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Q$68"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Radio" firstButton="1" fmlaLink="$AU$60" lockText="1" noThreeD="1"/>
</file>

<file path=xl/ctrlProps/ctrlProp182.xml><?xml version="1.0" encoding="utf-8"?>
<formControlPr xmlns="http://schemas.microsoft.com/office/spreadsheetml/2009/9/main" objectType="Radio" checked="Checked"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fmlaLink="$AU$53" lockText="1" noThreeD="1"/>
</file>

<file path=xl/ctrlProps/ctrlProp185.xml><?xml version="1.0" encoding="utf-8"?>
<formControlPr xmlns="http://schemas.microsoft.com/office/spreadsheetml/2009/9/main" objectType="CheckBox" fmlaLink="$AU$52" lockText="1" noThreeD="1"/>
</file>

<file path=xl/ctrlProps/ctrlProp186.xml><?xml version="1.0" encoding="utf-8"?>
<formControlPr xmlns="http://schemas.microsoft.com/office/spreadsheetml/2009/9/main" objectType="CheckBox" fmlaLink="$AU$54" lockText="1" noThreeD="1"/>
</file>

<file path=xl/ctrlProps/ctrlProp187.xml><?xml version="1.0" encoding="utf-8"?>
<formControlPr xmlns="http://schemas.microsoft.com/office/spreadsheetml/2009/9/main" objectType="CheckBox" fmlaLink="$AQ$67" lockText="1" noThreeD="1"/>
</file>

<file path=xl/ctrlProps/ctrlProp188.xml><?xml version="1.0" encoding="utf-8"?>
<formControlPr xmlns="http://schemas.microsoft.com/office/spreadsheetml/2009/9/main" objectType="CheckBox" fmlaLink="$AQ$69" lockText="1" noThreeD="1"/>
</file>

<file path=xl/ctrlProps/ctrlProp189.xml><?xml version="1.0" encoding="utf-8"?>
<formControlPr xmlns="http://schemas.microsoft.com/office/spreadsheetml/2009/9/main" objectType="CheckBox" fmlaLink="$AQ$68" lockText="1" noThreeD="1"/>
</file>

<file path=xl/ctrlProps/ctrlProp19.xml><?xml version="1.0" encoding="utf-8"?>
<formControlPr xmlns="http://schemas.microsoft.com/office/spreadsheetml/2009/9/main" objectType="CheckBox" fmlaLink="$AQ$45"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fmlaLink="$AX$51"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fmlaLink="$AX$50"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AQ$61" lockText="1" noThreeD="1"/>
</file>

<file path=xl/ctrlProps/ctrlProp198.xml><?xml version="1.0" encoding="utf-8"?>
<formControlPr xmlns="http://schemas.microsoft.com/office/spreadsheetml/2009/9/main" objectType="Radio" checked="Checked" lockText="1" noThreeD="1"/>
</file>

<file path=xl/ctrlProps/ctrlProp199.xml><?xml version="1.0" encoding="utf-8"?>
<formControlPr xmlns="http://schemas.microsoft.com/office/spreadsheetml/2009/9/main" objectType="CheckBox" fmlaLink="$AQ$57"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fmlaLink="$AQ$43" lockText="1" noThreeD="1"/>
</file>

<file path=xl/ctrlProps/ctrlProp200.xml><?xml version="1.0" encoding="utf-8"?>
<formControlPr xmlns="http://schemas.microsoft.com/office/spreadsheetml/2009/9/main" objectType="CheckBox" fmlaLink="$AQ$58" lockText="1"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firstButton="1" fmlaLink="$AU$61" lockText="1" noThreeD="1"/>
</file>

<file path=xl/ctrlProps/ctrlProp204.xml><?xml version="1.0" encoding="utf-8"?>
<formControlPr xmlns="http://schemas.microsoft.com/office/spreadsheetml/2009/9/main" objectType="Radio" checked="Checked" lockText="1"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Radio" checked="Checked" firstButton="1" fmlaLink="$AU$62"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CheckBox" fmlaLink="$AU$53" lockText="1" noThreeD="1"/>
</file>

<file path=xl/ctrlProps/ctrlProp209.xml><?xml version="1.0" encoding="utf-8"?>
<formControlPr xmlns="http://schemas.microsoft.com/office/spreadsheetml/2009/9/main" objectType="CheckBox" fmlaLink="$AU$52" lockText="1" noThreeD="1"/>
</file>

<file path=xl/ctrlProps/ctrlProp21.xml><?xml version="1.0" encoding="utf-8"?>
<formControlPr xmlns="http://schemas.microsoft.com/office/spreadsheetml/2009/9/main" objectType="CheckBox" fmlaLink="$AU$42" lockText="1" noThreeD="1"/>
</file>

<file path=xl/ctrlProps/ctrlProp210.xml><?xml version="1.0" encoding="utf-8"?>
<formControlPr xmlns="http://schemas.microsoft.com/office/spreadsheetml/2009/9/main" objectType="CheckBox" fmlaLink="$AU$54" lockText="1" noThreeD="1"/>
</file>

<file path=xl/ctrlProps/ctrlProp211.xml><?xml version="1.0" encoding="utf-8"?>
<formControlPr xmlns="http://schemas.microsoft.com/office/spreadsheetml/2009/9/main" objectType="CheckBox" fmlaLink="$AQ$42" lockText="1" noThreeD="1"/>
</file>

<file path=xl/ctrlProps/ctrlProp212.xml><?xml version="1.0" encoding="utf-8"?>
<formControlPr xmlns="http://schemas.microsoft.com/office/spreadsheetml/2009/9/main" objectType="CheckBox" fmlaLink="$AQ$58" lockText="1" noThreeD="1"/>
</file>

<file path=xl/ctrlProps/ctrlProp213.xml><?xml version="1.0" encoding="utf-8"?>
<formControlPr xmlns="http://schemas.microsoft.com/office/spreadsheetml/2009/9/main" objectType="CheckBox" fmlaLink="$AQ$44" lockText="1" noThreeD="1"/>
</file>

<file path=xl/ctrlProps/ctrlProp214.xml><?xml version="1.0" encoding="utf-8"?>
<formControlPr xmlns="http://schemas.microsoft.com/office/spreadsheetml/2009/9/main" objectType="CheckBox" fmlaLink="$AQ$51" lockText="1" noThreeD="1"/>
</file>

<file path=xl/ctrlProps/ctrlProp215.xml><?xml version="1.0" encoding="utf-8"?>
<formControlPr xmlns="http://schemas.microsoft.com/office/spreadsheetml/2009/9/main" objectType="CheckBox" fmlaLink="$AQ$46" lockText="1" noThreeD="1"/>
</file>

<file path=xl/ctrlProps/ctrlProp216.xml><?xml version="1.0" encoding="utf-8"?>
<formControlPr xmlns="http://schemas.microsoft.com/office/spreadsheetml/2009/9/main" objectType="CheckBox" fmlaLink="$AQ$47" lockText="1" noThreeD="1"/>
</file>

<file path=xl/ctrlProps/ctrlProp217.xml><?xml version="1.0" encoding="utf-8"?>
<formControlPr xmlns="http://schemas.microsoft.com/office/spreadsheetml/2009/9/main" objectType="CheckBox" checked="Checked" fmlaLink="$AQ$49" lockText="1" noThreeD="1"/>
</file>

<file path=xl/ctrlProps/ctrlProp218.xml><?xml version="1.0" encoding="utf-8"?>
<formControlPr xmlns="http://schemas.microsoft.com/office/spreadsheetml/2009/9/main" objectType="CheckBox" fmlaLink="$AQ$68" lockText="1" noThreeD="1"/>
</file>

<file path=xl/ctrlProps/ctrlProp219.xml><?xml version="1.0" encoding="utf-8"?>
<formControlPr xmlns="http://schemas.microsoft.com/office/spreadsheetml/2009/9/main" objectType="CheckBox" fmlaLink="$AQ$45" lockText="1" noThreeD="1"/>
</file>

<file path=xl/ctrlProps/ctrlProp22.xml><?xml version="1.0" encoding="utf-8"?>
<formControlPr xmlns="http://schemas.microsoft.com/office/spreadsheetml/2009/9/main" objectType="CheckBox" fmlaLink="$AU$43" lockText="1" noThreeD="1"/>
</file>

<file path=xl/ctrlProps/ctrlProp220.xml><?xml version="1.0" encoding="utf-8"?>
<formControlPr xmlns="http://schemas.microsoft.com/office/spreadsheetml/2009/9/main" objectType="CheckBox" fmlaLink="$AQ$43" lockText="1" noThreeD="1"/>
</file>

<file path=xl/ctrlProps/ctrlProp221.xml><?xml version="1.0" encoding="utf-8"?>
<formControlPr xmlns="http://schemas.microsoft.com/office/spreadsheetml/2009/9/main" objectType="CheckBox" fmlaLink="$AU$42" lockText="1" noThreeD="1"/>
</file>

<file path=xl/ctrlProps/ctrlProp222.xml><?xml version="1.0" encoding="utf-8"?>
<formControlPr xmlns="http://schemas.microsoft.com/office/spreadsheetml/2009/9/main" objectType="CheckBox" fmlaLink="$AU$43" lockText="1" noThreeD="1"/>
</file>

<file path=xl/ctrlProps/ctrlProp223.xml><?xml version="1.0" encoding="utf-8"?>
<formControlPr xmlns="http://schemas.microsoft.com/office/spreadsheetml/2009/9/main" objectType="CheckBox" fmlaLink="$AU$44" lockText="1" noThreeD="1"/>
</file>

<file path=xl/ctrlProps/ctrlProp224.xml><?xml version="1.0" encoding="utf-8"?>
<formControlPr xmlns="http://schemas.microsoft.com/office/spreadsheetml/2009/9/main" objectType="CheckBox" fmlaLink="$AU$45" lockText="1" noThreeD="1"/>
</file>

<file path=xl/ctrlProps/ctrlProp225.xml><?xml version="1.0" encoding="utf-8"?>
<formControlPr xmlns="http://schemas.microsoft.com/office/spreadsheetml/2009/9/main" objectType="CheckBox" fmlaLink="$AU$51" lockText="1" noThreeD="1"/>
</file>

<file path=xl/ctrlProps/ctrlProp226.xml><?xml version="1.0" encoding="utf-8"?>
<formControlPr xmlns="http://schemas.microsoft.com/office/spreadsheetml/2009/9/main" objectType="CheckBox" fmlaLink="$AU$46" lockText="1" noThreeD="1"/>
</file>

<file path=xl/ctrlProps/ctrlProp227.xml><?xml version="1.0" encoding="utf-8"?>
<formControlPr xmlns="http://schemas.microsoft.com/office/spreadsheetml/2009/9/main" objectType="CheckBox" fmlaLink="$AU$47" lockText="1" noThreeD="1"/>
</file>

<file path=xl/ctrlProps/ctrlProp228.xml><?xml version="1.0" encoding="utf-8"?>
<formControlPr xmlns="http://schemas.microsoft.com/office/spreadsheetml/2009/9/main" objectType="CheckBox" fmlaLink="$AU$49" lockText="1" noThreeD="1"/>
</file>

<file path=xl/ctrlProps/ctrlProp229.xml><?xml version="1.0" encoding="utf-8"?>
<formControlPr xmlns="http://schemas.microsoft.com/office/spreadsheetml/2009/9/main" objectType="CheckBox" fmlaLink="$AU$50" lockText="1" noThreeD="1"/>
</file>

<file path=xl/ctrlProps/ctrlProp23.xml><?xml version="1.0" encoding="utf-8"?>
<formControlPr xmlns="http://schemas.microsoft.com/office/spreadsheetml/2009/9/main" objectType="CheckBox" fmlaLink="$AU$44" lockText="1" noThreeD="1"/>
</file>

<file path=xl/ctrlProps/ctrlProp230.xml><?xml version="1.0" encoding="utf-8"?>
<formControlPr xmlns="http://schemas.microsoft.com/office/spreadsheetml/2009/9/main" objectType="CheckBox" fmlaLink="$AU$48" lockText="1" noThreeD="1"/>
</file>

<file path=xl/ctrlProps/ctrlProp231.xml><?xml version="1.0" encoding="utf-8"?>
<formControlPr xmlns="http://schemas.microsoft.com/office/spreadsheetml/2009/9/main" objectType="CheckBox" fmlaLink="$AX$44" lockText="1" noThreeD="1"/>
</file>

<file path=xl/ctrlProps/ctrlProp232.xml><?xml version="1.0" encoding="utf-8"?>
<formControlPr xmlns="http://schemas.microsoft.com/office/spreadsheetml/2009/9/main" objectType="CheckBox" fmlaLink="$AX$45" lockText="1" noThreeD="1"/>
</file>

<file path=xl/ctrlProps/ctrlProp233.xml><?xml version="1.0" encoding="utf-8"?>
<formControlPr xmlns="http://schemas.microsoft.com/office/spreadsheetml/2009/9/main" objectType="CheckBox" fmlaLink="$AX$46" lockText="1" noThreeD="1"/>
</file>

<file path=xl/ctrlProps/ctrlProp234.xml><?xml version="1.0" encoding="utf-8"?>
<formControlPr xmlns="http://schemas.microsoft.com/office/spreadsheetml/2009/9/main" objectType="CheckBox" fmlaLink="$AX$48" lockText="1" noThreeD="1"/>
</file>

<file path=xl/ctrlProps/ctrlProp235.xml><?xml version="1.0" encoding="utf-8"?>
<formControlPr xmlns="http://schemas.microsoft.com/office/spreadsheetml/2009/9/main" objectType="CheckBox" fmlaLink="$AQ$48" lockText="1" noThreeD="1"/>
</file>

<file path=xl/ctrlProps/ctrlProp236.xml><?xml version="1.0" encoding="utf-8"?>
<formControlPr xmlns="http://schemas.microsoft.com/office/spreadsheetml/2009/9/main" objectType="CheckBox" fmlaLink="$AX$49" lockText="1" noThreeD="1"/>
</file>

<file path=xl/ctrlProps/ctrlProp237.xml><?xml version="1.0" encoding="utf-8"?>
<formControlPr xmlns="http://schemas.microsoft.com/office/spreadsheetml/2009/9/main" objectType="CheckBox" fmlaLink="$AX$50" lockText="1" noThreeD="1"/>
</file>

<file path=xl/ctrlProps/ctrlProp238.xml><?xml version="1.0" encoding="utf-8"?>
<formControlPr xmlns="http://schemas.microsoft.com/office/spreadsheetml/2009/9/main" objectType="CheckBox" fmlaLink="$AX$51" lockText="1" noThreeD="1"/>
</file>

<file path=xl/ctrlProps/ctrlProp239.xml><?xml version="1.0" encoding="utf-8"?>
<formControlPr xmlns="http://schemas.microsoft.com/office/spreadsheetml/2009/9/main" objectType="CheckBox" fmlaLink="$AQ$52" lockText="1" noThreeD="1"/>
</file>

<file path=xl/ctrlProps/ctrlProp24.xml><?xml version="1.0" encoding="utf-8"?>
<formControlPr xmlns="http://schemas.microsoft.com/office/spreadsheetml/2009/9/main" objectType="CheckBox" fmlaLink="$AU$45" lockText="1" noThreeD="1"/>
</file>

<file path=xl/ctrlProps/ctrlProp240.xml><?xml version="1.0" encoding="utf-8"?>
<formControlPr xmlns="http://schemas.microsoft.com/office/spreadsheetml/2009/9/main" objectType="CheckBox" fmlaLink="$AQ$53" lockText="1" noThreeD="1"/>
</file>

<file path=xl/ctrlProps/ctrlProp241.xml><?xml version="1.0" encoding="utf-8"?>
<formControlPr xmlns="http://schemas.microsoft.com/office/spreadsheetml/2009/9/main" objectType="CheckBox" fmlaLink="$AX$47" lockText="1" noThreeD="1"/>
</file>

<file path=xl/ctrlProps/ctrlProp242.xml><?xml version="1.0" encoding="utf-8"?>
<formControlPr xmlns="http://schemas.microsoft.com/office/spreadsheetml/2009/9/main" objectType="CheckBox" fmlaLink="$AX$52" lockText="1" noThreeD="1"/>
</file>

<file path=xl/ctrlProps/ctrlProp243.xml><?xml version="1.0" encoding="utf-8"?>
<formControlPr xmlns="http://schemas.microsoft.com/office/spreadsheetml/2009/9/main" objectType="CheckBox" fmlaLink="$AX$43" lockText="1" noThreeD="1"/>
</file>

<file path=xl/ctrlProps/ctrlProp244.xml><?xml version="1.0" encoding="utf-8"?>
<formControlPr xmlns="http://schemas.microsoft.com/office/spreadsheetml/2009/9/main" objectType="CheckBox" fmlaLink="$AX$42" lockText="1" noThreeD="1"/>
</file>

<file path=xl/ctrlProps/ctrlProp245.xml><?xml version="1.0" encoding="utf-8"?>
<formControlPr xmlns="http://schemas.microsoft.com/office/spreadsheetml/2009/9/main" objectType="CheckBox" fmlaLink="$AQ$54" lockText="1" noThreeD="1"/>
</file>

<file path=xl/ctrlProps/ctrlProp246.xml><?xml version="1.0" encoding="utf-8"?>
<formControlPr xmlns="http://schemas.microsoft.com/office/spreadsheetml/2009/9/main" objectType="Radio" checked="Checked" firstButton="1" fmlaLink="$AU$58"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U$51"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firstButton="1" lockText="1" noThreeD="1"/>
</file>

<file path=xl/ctrlProps/ctrlProp252.xml><?xml version="1.0" encoding="utf-8"?>
<formControlPr xmlns="http://schemas.microsoft.com/office/spreadsheetml/2009/9/main" objectType="Radio" firstButton="1" fmlaLink="$AU$60" lockText="1" noThreeD="1"/>
</file>

<file path=xl/ctrlProps/ctrlProp253.xml><?xml version="1.0" encoding="utf-8"?>
<formControlPr xmlns="http://schemas.microsoft.com/office/spreadsheetml/2009/9/main" objectType="Radio" checked="Checked"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fmlaLink="$AQ$50" lockText="1" noThreeD="1"/>
</file>

<file path=xl/ctrlProps/ctrlProp259.xml><?xml version="1.0" encoding="utf-8"?>
<formControlPr xmlns="http://schemas.microsoft.com/office/spreadsheetml/2009/9/main" objectType="CheckBox" fmlaLink="$AQ$67" lockText="1" noThreeD="1"/>
</file>

<file path=xl/ctrlProps/ctrlProp26.xml><?xml version="1.0" encoding="utf-8"?>
<formControlPr xmlns="http://schemas.microsoft.com/office/spreadsheetml/2009/9/main" objectType="CheckBox" fmlaLink="$AU$46" lockText="1" noThreeD="1"/>
</file>

<file path=xl/ctrlProps/ctrlProp260.xml><?xml version="1.0" encoding="utf-8"?>
<formControlPr xmlns="http://schemas.microsoft.com/office/spreadsheetml/2009/9/main" objectType="CheckBox" fmlaLink="$AQ$69"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fmlaLink="$AX$53" lockText="1" noThreeD="1"/>
</file>

<file path=xl/ctrlProps/ctrlProp263.xml><?xml version="1.0" encoding="utf-8"?>
<formControlPr xmlns="http://schemas.microsoft.com/office/spreadsheetml/2009/9/main" objectType="CheckBox" fmlaLink="$AQ$59" lockText="1" noThreeD="1"/>
</file>

<file path=xl/ctrlProps/ctrlProp264.xml><?xml version="1.0" encoding="utf-8"?>
<formControlPr xmlns="http://schemas.microsoft.com/office/spreadsheetml/2009/9/main" objectType="Radio" firstButton="1" fmlaLink="$AQ$62" lockText="1" noThreeD="1"/>
</file>

<file path=xl/ctrlProps/ctrlProp265.xml><?xml version="1.0" encoding="utf-8"?>
<formControlPr xmlns="http://schemas.microsoft.com/office/spreadsheetml/2009/9/main" objectType="Radio" checked="Checked" lockText="1"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Radio" firstButton="1" fmlaLink="$AU$61" lockText="1" noThreeD="1"/>
</file>

<file path=xl/ctrlProps/ctrlProp27.xml><?xml version="1.0" encoding="utf-8"?>
<formControlPr xmlns="http://schemas.microsoft.com/office/spreadsheetml/2009/9/main" objectType="CheckBox" fmlaLink="$AU$47" lockText="1" noThreeD="1"/>
</file>

<file path=xl/ctrlProps/ctrlProp270.xml><?xml version="1.0" encoding="utf-8"?>
<formControlPr xmlns="http://schemas.microsoft.com/office/spreadsheetml/2009/9/main" objectType="Radio" firstButton="1" fmlaLink="$AU$60" lockText="1" noThreeD="1"/>
</file>

<file path=xl/ctrlProps/ctrlProp271.xml><?xml version="1.0" encoding="utf-8"?>
<formControlPr xmlns="http://schemas.microsoft.com/office/spreadsheetml/2009/9/main" objectType="Radio" checked="Checked" lockText="1" noThreeD="1"/>
</file>

<file path=xl/ctrlProps/ctrlProp272.xml><?xml version="1.0" encoding="utf-8"?>
<formControlPr xmlns="http://schemas.microsoft.com/office/spreadsheetml/2009/9/main" objectType="Radio" checked="Checked" firstButton="1" fmlaLink="$AU$62"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fmlaLink="$AQ$42" lockText="1" noThreeD="1"/>
</file>

<file path=xl/ctrlProps/ctrlProp275.xml><?xml version="1.0" encoding="utf-8"?>
<formControlPr xmlns="http://schemas.microsoft.com/office/spreadsheetml/2009/9/main" objectType="CheckBox" fmlaLink="$AQ$44" lockText="1" noThreeD="1"/>
</file>

<file path=xl/ctrlProps/ctrlProp276.xml><?xml version="1.0" encoding="utf-8"?>
<formControlPr xmlns="http://schemas.microsoft.com/office/spreadsheetml/2009/9/main" objectType="CheckBox" fmlaLink="$AQ$51" lockText="1" noThreeD="1"/>
</file>

<file path=xl/ctrlProps/ctrlProp277.xml><?xml version="1.0" encoding="utf-8"?>
<formControlPr xmlns="http://schemas.microsoft.com/office/spreadsheetml/2009/9/main" objectType="CheckBox" fmlaLink="$AQ$46" lockText="1" noThreeD="1"/>
</file>

<file path=xl/ctrlProps/ctrlProp278.xml><?xml version="1.0" encoding="utf-8"?>
<formControlPr xmlns="http://schemas.microsoft.com/office/spreadsheetml/2009/9/main" objectType="CheckBox" fmlaLink="$AQ$47" lockText="1" noThreeD="1"/>
</file>

<file path=xl/ctrlProps/ctrlProp279.xml><?xml version="1.0" encoding="utf-8"?>
<formControlPr xmlns="http://schemas.microsoft.com/office/spreadsheetml/2009/9/main" objectType="CheckBox" fmlaLink="$AQ$49" lockText="1" noThreeD="1"/>
</file>

<file path=xl/ctrlProps/ctrlProp28.xml><?xml version="1.0" encoding="utf-8"?>
<formControlPr xmlns="http://schemas.microsoft.com/office/spreadsheetml/2009/9/main" objectType="CheckBox" fmlaLink="$AU$49" lockText="1" noThreeD="1"/>
</file>

<file path=xl/ctrlProps/ctrlProp280.xml><?xml version="1.0" encoding="utf-8"?>
<formControlPr xmlns="http://schemas.microsoft.com/office/spreadsheetml/2009/9/main" objectType="CheckBox" fmlaLink="$AQ$50" lockText="1" noThreeD="1"/>
</file>

<file path=xl/ctrlProps/ctrlProp281.xml><?xml version="1.0" encoding="utf-8"?>
<formControlPr xmlns="http://schemas.microsoft.com/office/spreadsheetml/2009/9/main" objectType="CheckBox" fmlaLink="$AQ$45" lockText="1" noThreeD="1"/>
</file>

<file path=xl/ctrlProps/ctrlProp282.xml><?xml version="1.0" encoding="utf-8"?>
<formControlPr xmlns="http://schemas.microsoft.com/office/spreadsheetml/2009/9/main" objectType="CheckBox" fmlaLink="$AQ$43" lockText="1" noThreeD="1"/>
</file>

<file path=xl/ctrlProps/ctrlProp283.xml><?xml version="1.0" encoding="utf-8"?>
<formControlPr xmlns="http://schemas.microsoft.com/office/spreadsheetml/2009/9/main" objectType="CheckBox" fmlaLink="$AU$42" lockText="1" noThreeD="1"/>
</file>

<file path=xl/ctrlProps/ctrlProp284.xml><?xml version="1.0" encoding="utf-8"?>
<formControlPr xmlns="http://schemas.microsoft.com/office/spreadsheetml/2009/9/main" objectType="CheckBox" fmlaLink="$AU$43" lockText="1" noThreeD="1"/>
</file>

<file path=xl/ctrlProps/ctrlProp285.xml><?xml version="1.0" encoding="utf-8"?>
<formControlPr xmlns="http://schemas.microsoft.com/office/spreadsheetml/2009/9/main" objectType="CheckBox" fmlaLink="$AU$44" lockText="1" noThreeD="1"/>
</file>

<file path=xl/ctrlProps/ctrlProp286.xml><?xml version="1.0" encoding="utf-8"?>
<formControlPr xmlns="http://schemas.microsoft.com/office/spreadsheetml/2009/9/main" objectType="CheckBox" fmlaLink="$AU$45" lockText="1" noThreeD="1"/>
</file>

<file path=xl/ctrlProps/ctrlProp287.xml><?xml version="1.0" encoding="utf-8"?>
<formControlPr xmlns="http://schemas.microsoft.com/office/spreadsheetml/2009/9/main" objectType="CheckBox" fmlaLink="$AU$51" lockText="1" noThreeD="1"/>
</file>

<file path=xl/ctrlProps/ctrlProp288.xml><?xml version="1.0" encoding="utf-8"?>
<formControlPr xmlns="http://schemas.microsoft.com/office/spreadsheetml/2009/9/main" objectType="CheckBox" checked="Checked" fmlaLink="$AU$46" lockText="1" noThreeD="1"/>
</file>

<file path=xl/ctrlProps/ctrlProp289.xml><?xml version="1.0" encoding="utf-8"?>
<formControlPr xmlns="http://schemas.microsoft.com/office/spreadsheetml/2009/9/main" objectType="CheckBox" fmlaLink="$AU$47" lockText="1" noThreeD="1"/>
</file>

<file path=xl/ctrlProps/ctrlProp29.xml><?xml version="1.0" encoding="utf-8"?>
<formControlPr xmlns="http://schemas.microsoft.com/office/spreadsheetml/2009/9/main" objectType="CheckBox" fmlaLink="$AU$50" lockText="1" noThreeD="1"/>
</file>

<file path=xl/ctrlProps/ctrlProp290.xml><?xml version="1.0" encoding="utf-8"?>
<formControlPr xmlns="http://schemas.microsoft.com/office/spreadsheetml/2009/9/main" objectType="CheckBox" fmlaLink="$AU$49" lockText="1" noThreeD="1"/>
</file>

<file path=xl/ctrlProps/ctrlProp291.xml><?xml version="1.0" encoding="utf-8"?>
<formControlPr xmlns="http://schemas.microsoft.com/office/spreadsheetml/2009/9/main" objectType="CheckBox" fmlaLink="$AU$50" lockText="1" noThreeD="1"/>
</file>

<file path=xl/ctrlProps/ctrlProp292.xml><?xml version="1.0" encoding="utf-8"?>
<formControlPr xmlns="http://schemas.microsoft.com/office/spreadsheetml/2009/9/main" objectType="CheckBox" fmlaLink="$AU$48"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CheckBox" fmlaLink="$AX$44" lockText="1" noThreeD="1"/>
</file>

<file path=xl/ctrlProps/ctrlProp295.xml><?xml version="1.0" encoding="utf-8"?>
<formControlPr xmlns="http://schemas.microsoft.com/office/spreadsheetml/2009/9/main" objectType="CheckBox" fmlaLink="$AX$45" lockText="1" noThreeD="1"/>
</file>

<file path=xl/ctrlProps/ctrlProp296.xml><?xml version="1.0" encoding="utf-8"?>
<formControlPr xmlns="http://schemas.microsoft.com/office/spreadsheetml/2009/9/main" objectType="CheckBox" fmlaLink="$AX$46" lockText="1" noThreeD="1"/>
</file>

<file path=xl/ctrlProps/ctrlProp297.xml><?xml version="1.0" encoding="utf-8"?>
<formControlPr xmlns="http://schemas.microsoft.com/office/spreadsheetml/2009/9/main" objectType="CheckBox" fmlaLink="$AX$48" lockText="1" noThreeD="1"/>
</file>

<file path=xl/ctrlProps/ctrlProp298.xml><?xml version="1.0" encoding="utf-8"?>
<formControlPr xmlns="http://schemas.microsoft.com/office/spreadsheetml/2009/9/main" objectType="CheckBox" fmlaLink="$AQ$48" lockText="1" noThreeD="1"/>
</file>

<file path=xl/ctrlProps/ctrlProp299.xml><?xml version="1.0" encoding="utf-8"?>
<formControlPr xmlns="http://schemas.microsoft.com/office/spreadsheetml/2009/9/main" objectType="CheckBox" fmlaLink="$AX$49" lockText="1" noThreeD="1"/>
</file>

<file path=xl/ctrlProps/ctrlProp3.xml><?xml version="1.0" encoding="utf-8"?>
<formControlPr xmlns="http://schemas.microsoft.com/office/spreadsheetml/2009/9/main" objectType="Radio" firstButton="1" fmlaLink="$AU$61" lockText="1" noThreeD="1"/>
</file>

<file path=xl/ctrlProps/ctrlProp30.xml><?xml version="1.0" encoding="utf-8"?>
<formControlPr xmlns="http://schemas.microsoft.com/office/spreadsheetml/2009/9/main" objectType="CheckBox" fmlaLink="$AU$48" lockText="1" noThreeD="1"/>
</file>

<file path=xl/ctrlProps/ctrlProp300.xml><?xml version="1.0" encoding="utf-8"?>
<formControlPr xmlns="http://schemas.microsoft.com/office/spreadsheetml/2009/9/main" objectType="CheckBox" fmlaLink="$AX$50" lockText="1" noThreeD="1"/>
</file>

<file path=xl/ctrlProps/ctrlProp301.xml><?xml version="1.0" encoding="utf-8"?>
<formControlPr xmlns="http://schemas.microsoft.com/office/spreadsheetml/2009/9/main" objectType="CheckBox" fmlaLink="$AX$51" lockText="1" noThreeD="1"/>
</file>

<file path=xl/ctrlProps/ctrlProp302.xml><?xml version="1.0" encoding="utf-8"?>
<formControlPr xmlns="http://schemas.microsoft.com/office/spreadsheetml/2009/9/main" objectType="CheckBox" fmlaLink="$AQ$52" lockText="1" noThreeD="1"/>
</file>

<file path=xl/ctrlProps/ctrlProp303.xml><?xml version="1.0" encoding="utf-8"?>
<formControlPr xmlns="http://schemas.microsoft.com/office/spreadsheetml/2009/9/main" objectType="CheckBox" fmlaLink="$AQ$53" lockText="1" noThreeD="1"/>
</file>

<file path=xl/ctrlProps/ctrlProp304.xml><?xml version="1.0" encoding="utf-8"?>
<formControlPr xmlns="http://schemas.microsoft.com/office/spreadsheetml/2009/9/main" objectType="CheckBox" fmlaLink="$AX$47" lockText="1" noThreeD="1"/>
</file>

<file path=xl/ctrlProps/ctrlProp305.xml><?xml version="1.0" encoding="utf-8"?>
<formControlPr xmlns="http://schemas.microsoft.com/office/spreadsheetml/2009/9/main" objectType="CheckBox" fmlaLink="$AX$52" lockText="1" noThreeD="1"/>
</file>

<file path=xl/ctrlProps/ctrlProp306.xml><?xml version="1.0" encoding="utf-8"?>
<formControlPr xmlns="http://schemas.microsoft.com/office/spreadsheetml/2009/9/main" objectType="CheckBox" fmlaLink="$AX$53" lockText="1" noThreeD="1"/>
</file>

<file path=xl/ctrlProps/ctrlProp307.xml><?xml version="1.0" encoding="utf-8"?>
<formControlPr xmlns="http://schemas.microsoft.com/office/spreadsheetml/2009/9/main" objectType="CheckBox" fmlaLink="$AX$43" lockText="1" noThreeD="1"/>
</file>

<file path=xl/ctrlProps/ctrlProp308.xml><?xml version="1.0" encoding="utf-8"?>
<formControlPr xmlns="http://schemas.microsoft.com/office/spreadsheetml/2009/9/main" objectType="CheckBox" fmlaLink="$AX$42" lockText="1" noThreeD="1"/>
</file>

<file path=xl/ctrlProps/ctrlProp309.xml><?xml version="1.0" encoding="utf-8"?>
<formControlPr xmlns="http://schemas.microsoft.com/office/spreadsheetml/2009/9/main" objectType="CheckBox" fmlaLink="$AQ$54" lockText="1" noThreeD="1"/>
</file>

<file path=xl/ctrlProps/ctrlProp31.xml><?xml version="1.0" encoding="utf-8"?>
<formControlPr xmlns="http://schemas.microsoft.com/office/spreadsheetml/2009/9/main" objectType="CheckBox" fmlaLink="$AX$44" lockText="1" noThreeD="1"/>
</file>

<file path=xl/ctrlProps/ctrlProp310.xml><?xml version="1.0" encoding="utf-8"?>
<formControlPr xmlns="http://schemas.microsoft.com/office/spreadsheetml/2009/9/main" objectType="Radio" checked="Checked" lockText="1" noThreeD="1"/>
</file>

<file path=xl/ctrlProps/ctrlProp311.xml><?xml version="1.0" encoding="utf-8"?>
<formControlPr xmlns="http://schemas.microsoft.com/office/spreadsheetml/2009/9/main" objectType="Radio" checked="Checked" firstButton="1" fmlaLink="$AU$58"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CheckBox" fmlaLink="$AU$53" lockText="1" noThreeD="1"/>
</file>

<file path=xl/ctrlProps/ctrlProp318.xml><?xml version="1.0" encoding="utf-8"?>
<formControlPr xmlns="http://schemas.microsoft.com/office/spreadsheetml/2009/9/main" objectType="CheckBox" fmlaLink="$AU$52" lockText="1" noThreeD="1"/>
</file>

<file path=xl/ctrlProps/ctrlProp319.xml><?xml version="1.0" encoding="utf-8"?>
<formControlPr xmlns="http://schemas.microsoft.com/office/spreadsheetml/2009/9/main" objectType="CheckBox" fmlaLink="$AU$54" lockText="1" noThreeD="1"/>
</file>

<file path=xl/ctrlProps/ctrlProp32.xml><?xml version="1.0" encoding="utf-8"?>
<formControlPr xmlns="http://schemas.microsoft.com/office/spreadsheetml/2009/9/main" objectType="CheckBox" fmlaLink="$AX$45"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fmlaLink="$AQ$68" lockText="1" noThreeD="1"/>
</file>

<file path=xl/ctrlProps/ctrlProp324.xml><?xml version="1.0" encoding="utf-8"?>
<formControlPr xmlns="http://schemas.microsoft.com/office/spreadsheetml/2009/9/main" objectType="CheckBox" fmlaLink="$AQ$67" lockText="1" noThreeD="1"/>
</file>

<file path=xl/ctrlProps/ctrlProp325.xml><?xml version="1.0" encoding="utf-8"?>
<formControlPr xmlns="http://schemas.microsoft.com/office/spreadsheetml/2009/9/main" objectType="CheckBox" fmlaLink="$AQ$69"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Radio" checked="Checked" firstButton="1" fmlaLink="$AU$59"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fmlaLink="$AX$46" lockText="1" noThreeD="1"/>
</file>

<file path=xl/ctrlProps/ctrlProp330.xml><?xml version="1.0" encoding="utf-8"?>
<formControlPr xmlns="http://schemas.microsoft.com/office/spreadsheetml/2009/9/main" objectType="Radio" firstButton="1" fmlaLink="$AQ$62" lockText="1" noThreeD="1"/>
</file>

<file path=xl/ctrlProps/ctrlProp331.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CheckBox" fmlaLink="$AQ$58" lockText="1" noThreeD="1"/>
</file>

<file path=xl/ctrlProps/ctrlProp334.xml><?xml version="1.0" encoding="utf-8"?>
<formControlPr xmlns="http://schemas.microsoft.com/office/spreadsheetml/2009/9/main" objectType="CheckBox" fmlaLink="$AQ$59"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GBox" noThreeD="1"/>
</file>

<file path=xl/ctrlProps/ctrlProp337.xml><?xml version="1.0" encoding="utf-8"?>
<formControlPr xmlns="http://schemas.microsoft.com/office/spreadsheetml/2009/9/main" objectType="Radio" firstButton="1" fmlaLink="$AU$61" lockText="1" noThreeD="1"/>
</file>

<file path=xl/ctrlProps/ctrlProp338.xml><?xml version="1.0" encoding="utf-8"?>
<formControlPr xmlns="http://schemas.microsoft.com/office/spreadsheetml/2009/9/main" objectType="Radio" checked="Checked" lockText="1"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CheckBox" fmlaLink="$AX$48" lockText="1" noThreeD="1"/>
</file>

<file path=xl/ctrlProps/ctrlProp340.xml><?xml version="1.0" encoding="utf-8"?>
<formControlPr xmlns="http://schemas.microsoft.com/office/spreadsheetml/2009/9/main" objectType="Radio" firstButton="1" fmlaLink="$AU$62" lockText="1" noThreeD="1"/>
</file>

<file path=xl/ctrlProps/ctrlProp341.xml><?xml version="1.0" encoding="utf-8"?>
<formControlPr xmlns="http://schemas.microsoft.com/office/spreadsheetml/2009/9/main" objectType="Radio" checked="Checked" lockText="1" noThreeD="1"/>
</file>

<file path=xl/ctrlProps/ctrlProp342.xml><?xml version="1.0" encoding="utf-8"?>
<formControlPr xmlns="http://schemas.microsoft.com/office/spreadsheetml/2009/9/main" objectType="CheckBox" fmlaLink="$AQ$42" lockText="1" noThreeD="1"/>
</file>

<file path=xl/ctrlProps/ctrlProp343.xml><?xml version="1.0" encoding="utf-8"?>
<formControlPr xmlns="http://schemas.microsoft.com/office/spreadsheetml/2009/9/main" objectType="CheckBox" fmlaLink="$AQ$44" lockText="1" noThreeD="1"/>
</file>

<file path=xl/ctrlProps/ctrlProp344.xml><?xml version="1.0" encoding="utf-8"?>
<formControlPr xmlns="http://schemas.microsoft.com/office/spreadsheetml/2009/9/main" objectType="CheckBox" fmlaLink="$AQ$49" lockText="1" noThreeD="1"/>
</file>

<file path=xl/ctrlProps/ctrlProp345.xml><?xml version="1.0" encoding="utf-8"?>
<formControlPr xmlns="http://schemas.microsoft.com/office/spreadsheetml/2009/9/main" objectType="CheckBox" fmlaLink="$AQ$46" lockText="1" noThreeD="1"/>
</file>

<file path=xl/ctrlProps/ctrlProp346.xml><?xml version="1.0" encoding="utf-8"?>
<formControlPr xmlns="http://schemas.microsoft.com/office/spreadsheetml/2009/9/main" objectType="CheckBox" fmlaLink="$AQ$47" lockText="1" noThreeD="1"/>
</file>

<file path=xl/ctrlProps/ctrlProp347.xml><?xml version="1.0" encoding="utf-8"?>
<formControlPr xmlns="http://schemas.microsoft.com/office/spreadsheetml/2009/9/main" objectType="CheckBox" fmlaLink="$AQ$51" lockText="1" noThreeD="1"/>
</file>

<file path=xl/ctrlProps/ctrlProp348.xml><?xml version="1.0" encoding="utf-8"?>
<formControlPr xmlns="http://schemas.microsoft.com/office/spreadsheetml/2009/9/main" objectType="CheckBox" fmlaLink="$AQ$50" lockText="1" noThreeD="1"/>
</file>

<file path=xl/ctrlProps/ctrlProp349.xml><?xml version="1.0" encoding="utf-8"?>
<formControlPr xmlns="http://schemas.microsoft.com/office/spreadsheetml/2009/9/main" objectType="CheckBox" fmlaLink="$AQ$45" lockText="1" noThreeD="1"/>
</file>

<file path=xl/ctrlProps/ctrlProp35.xml><?xml version="1.0" encoding="utf-8"?>
<formControlPr xmlns="http://schemas.microsoft.com/office/spreadsheetml/2009/9/main" objectType="CheckBox" fmlaLink="$AQ$48" lockText="1" noThreeD="1"/>
</file>

<file path=xl/ctrlProps/ctrlProp350.xml><?xml version="1.0" encoding="utf-8"?>
<formControlPr xmlns="http://schemas.microsoft.com/office/spreadsheetml/2009/9/main" objectType="CheckBox" fmlaLink="$AQ$43" lockText="1" noThreeD="1"/>
</file>

<file path=xl/ctrlProps/ctrlProp351.xml><?xml version="1.0" encoding="utf-8"?>
<formControlPr xmlns="http://schemas.microsoft.com/office/spreadsheetml/2009/9/main" objectType="CheckBox" fmlaLink="$AU$42" lockText="1" noThreeD="1"/>
</file>

<file path=xl/ctrlProps/ctrlProp352.xml><?xml version="1.0" encoding="utf-8"?>
<formControlPr xmlns="http://schemas.microsoft.com/office/spreadsheetml/2009/9/main" objectType="CheckBox" fmlaLink="$AU$43" lockText="1" noThreeD="1"/>
</file>

<file path=xl/ctrlProps/ctrlProp353.xml><?xml version="1.0" encoding="utf-8"?>
<formControlPr xmlns="http://schemas.microsoft.com/office/spreadsheetml/2009/9/main" objectType="CheckBox" fmlaLink="$AU$44" lockText="1" noThreeD="1"/>
</file>

<file path=xl/ctrlProps/ctrlProp354.xml><?xml version="1.0" encoding="utf-8"?>
<formControlPr xmlns="http://schemas.microsoft.com/office/spreadsheetml/2009/9/main" objectType="CheckBox" fmlaLink="$AU$45" lockText="1" noThreeD="1"/>
</file>

<file path=xl/ctrlProps/ctrlProp355.xml><?xml version="1.0" encoding="utf-8"?>
<formControlPr xmlns="http://schemas.microsoft.com/office/spreadsheetml/2009/9/main" objectType="CheckBox" fmlaLink="$AU$51" lockText="1" noThreeD="1"/>
</file>

<file path=xl/ctrlProps/ctrlProp356.xml><?xml version="1.0" encoding="utf-8"?>
<formControlPr xmlns="http://schemas.microsoft.com/office/spreadsheetml/2009/9/main" objectType="CheckBox" fmlaLink="$AU$46" lockText="1" noThreeD="1"/>
</file>

<file path=xl/ctrlProps/ctrlProp357.xml><?xml version="1.0" encoding="utf-8"?>
<formControlPr xmlns="http://schemas.microsoft.com/office/spreadsheetml/2009/9/main" objectType="CheckBox" fmlaLink="$AU$47" lockText="1" noThreeD="1"/>
</file>

<file path=xl/ctrlProps/ctrlProp358.xml><?xml version="1.0" encoding="utf-8"?>
<formControlPr xmlns="http://schemas.microsoft.com/office/spreadsheetml/2009/9/main" objectType="CheckBox" fmlaLink="$AU$49" lockText="1" noThreeD="1"/>
</file>

<file path=xl/ctrlProps/ctrlProp359.xml><?xml version="1.0" encoding="utf-8"?>
<formControlPr xmlns="http://schemas.microsoft.com/office/spreadsheetml/2009/9/main" objectType="CheckBox" fmlaLink="$AU$50" lockText="1" noThreeD="1"/>
</file>

<file path=xl/ctrlProps/ctrlProp36.xml><?xml version="1.0" encoding="utf-8"?>
<formControlPr xmlns="http://schemas.microsoft.com/office/spreadsheetml/2009/9/main" objectType="CheckBox" fmlaLink="$AX$49" lockText="1" noThreeD="1"/>
</file>

<file path=xl/ctrlProps/ctrlProp360.xml><?xml version="1.0" encoding="utf-8"?>
<formControlPr xmlns="http://schemas.microsoft.com/office/spreadsheetml/2009/9/main" objectType="CheckBox" fmlaLink="$AU$48" lockText="1" noThreeD="1"/>
</file>

<file path=xl/ctrlProps/ctrlProp361.xml><?xml version="1.0" encoding="utf-8"?>
<formControlPr xmlns="http://schemas.microsoft.com/office/spreadsheetml/2009/9/main" objectType="CheckBox" fmlaLink="$AX$44" lockText="1" noThreeD="1"/>
</file>

<file path=xl/ctrlProps/ctrlProp362.xml><?xml version="1.0" encoding="utf-8"?>
<formControlPr xmlns="http://schemas.microsoft.com/office/spreadsheetml/2009/9/main" objectType="CheckBox" fmlaLink="$AX$43" lockText="1" noThreeD="1"/>
</file>

<file path=xl/ctrlProps/ctrlProp363.xml><?xml version="1.0" encoding="utf-8"?>
<formControlPr xmlns="http://schemas.microsoft.com/office/spreadsheetml/2009/9/main" objectType="CheckBox" fmlaLink="$AX$42" lockText="1" noThreeD="1"/>
</file>

<file path=xl/ctrlProps/ctrlProp364.xml><?xml version="1.0" encoding="utf-8"?>
<formControlPr xmlns="http://schemas.microsoft.com/office/spreadsheetml/2009/9/main" objectType="CheckBox" fmlaLink="$AX$46" lockText="1" noThreeD="1"/>
</file>

<file path=xl/ctrlProps/ctrlProp365.xml><?xml version="1.0" encoding="utf-8"?>
<formControlPr xmlns="http://schemas.microsoft.com/office/spreadsheetml/2009/9/main" objectType="CheckBox" fmlaLink="$AX$48" lockText="1" noThreeD="1"/>
</file>

<file path=xl/ctrlProps/ctrlProp366.xml><?xml version="1.0" encoding="utf-8"?>
<formControlPr xmlns="http://schemas.microsoft.com/office/spreadsheetml/2009/9/main" objectType="CheckBox" fmlaLink="$AQ$48" lockText="1" noThreeD="1"/>
</file>

<file path=xl/ctrlProps/ctrlProp367.xml><?xml version="1.0" encoding="utf-8"?>
<formControlPr xmlns="http://schemas.microsoft.com/office/spreadsheetml/2009/9/main" objectType="CheckBox" fmlaLink="$AX$49" lockText="1" noThreeD="1"/>
</file>

<file path=xl/ctrlProps/ctrlProp368.xml><?xml version="1.0" encoding="utf-8"?>
<formControlPr xmlns="http://schemas.microsoft.com/office/spreadsheetml/2009/9/main" objectType="Radio" checked="Checked" firstButton="1" fmlaLink="$AU$59"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fmlaLink="$AX$50" lockText="1" noThreeD="1"/>
</file>

<file path=xl/ctrlProps/ctrlProp370.xml><?xml version="1.0" encoding="utf-8"?>
<formControlPr xmlns="http://schemas.microsoft.com/office/spreadsheetml/2009/9/main" objectType="CheckBox" fmlaLink="$AX$52" lockText="1" noThreeD="1"/>
</file>

<file path=xl/ctrlProps/ctrlProp371.xml><?xml version="1.0" encoding="utf-8"?>
<formControlPr xmlns="http://schemas.microsoft.com/office/spreadsheetml/2009/9/main" objectType="CheckBox" fmlaLink="$AQ$52" lockText="1" noThreeD="1"/>
</file>

<file path=xl/ctrlProps/ctrlProp372.xml><?xml version="1.0" encoding="utf-8"?>
<formControlPr xmlns="http://schemas.microsoft.com/office/spreadsheetml/2009/9/main" objectType="CheckBox" fmlaLink="$AQ$53" lockText="1" noThreeD="1"/>
</file>

<file path=xl/ctrlProps/ctrlProp373.xml><?xml version="1.0" encoding="utf-8"?>
<formControlPr xmlns="http://schemas.microsoft.com/office/spreadsheetml/2009/9/main" objectType="CheckBox" fmlaLink="$AX$53" lockText="1" noThreeD="1"/>
</file>

<file path=xl/ctrlProps/ctrlProp374.xml><?xml version="1.0" encoding="utf-8"?>
<formControlPr xmlns="http://schemas.microsoft.com/office/spreadsheetml/2009/9/main" objectType="CheckBox" fmlaLink="$AX$47" lockText="1" noThreeD="1"/>
</file>

<file path=xl/ctrlProps/ctrlProp375.xml><?xml version="1.0" encoding="utf-8"?>
<formControlPr xmlns="http://schemas.microsoft.com/office/spreadsheetml/2009/9/main" objectType="CheckBox" fmlaLink="$AQ$54" lockText="1" noThreeD="1"/>
</file>

<file path=xl/ctrlProps/ctrlProp376.xml><?xml version="1.0" encoding="utf-8"?>
<formControlPr xmlns="http://schemas.microsoft.com/office/spreadsheetml/2009/9/main" objectType="Radio" checked="Checked" firstButton="1" fmlaLink="$AU$58"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CheckBox" fmlaLink="$AX$51" lockText="1"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Radio" checked="Checked" firstButton="1" fmlaLink="$AU$60" lockText="1" noThreeD="1"/>
</file>

<file path=xl/ctrlProps/ctrlProp383.xml><?xml version="1.0" encoding="utf-8"?>
<formControlPr xmlns="http://schemas.microsoft.com/office/spreadsheetml/2009/9/main" objectType="Radio" checked="Checked" firstButton="1"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fmlaLink="$AU$53" lockText="1" noThreeD="1"/>
</file>

<file path=xl/ctrlProps/ctrlProp386.xml><?xml version="1.0" encoding="utf-8"?>
<formControlPr xmlns="http://schemas.microsoft.com/office/spreadsheetml/2009/9/main" objectType="CheckBox" fmlaLink="$AU$52" lockText="1" noThreeD="1"/>
</file>

<file path=xl/ctrlProps/ctrlProp387.xml><?xml version="1.0" encoding="utf-8"?>
<formControlPr xmlns="http://schemas.microsoft.com/office/spreadsheetml/2009/9/main" objectType="CheckBox" fmlaLink="$AU$54" lockText="1" noThreeD="1"/>
</file>

<file path=xl/ctrlProps/ctrlProp388.xml><?xml version="1.0" encoding="utf-8"?>
<formControlPr xmlns="http://schemas.microsoft.com/office/spreadsheetml/2009/9/main" objectType="CheckBox" fmlaLink="$AQ$67" lockText="1" noThreeD="1"/>
</file>

<file path=xl/ctrlProps/ctrlProp389.xml><?xml version="1.0" encoding="utf-8"?>
<formControlPr xmlns="http://schemas.microsoft.com/office/spreadsheetml/2009/9/main" objectType="CheckBox" fmlaLink="$AQ$69" lockText="1" noThreeD="1"/>
</file>

<file path=xl/ctrlProps/ctrlProp39.xml><?xml version="1.0" encoding="utf-8"?>
<formControlPr xmlns="http://schemas.microsoft.com/office/spreadsheetml/2009/9/main" objectType="CheckBox" fmlaLink="$AQ$52" lockText="1" noThreeD="1"/>
</file>

<file path=xl/ctrlProps/ctrlProp390.xml><?xml version="1.0" encoding="utf-8"?>
<formControlPr xmlns="http://schemas.microsoft.com/office/spreadsheetml/2009/9/main" objectType="CheckBox" fmlaLink="$AQ$68"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fmlaLink="$AX$51"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fmlaLink="$AX$50" lockText="1" noThreeD="1"/>
</file>

<file path=xl/ctrlProps/ctrlProp397.xml><?xml version="1.0" encoding="utf-8"?>
<formControlPr xmlns="http://schemas.microsoft.com/office/spreadsheetml/2009/9/main" objectType="GBox" noThreeD="1"/>
</file>

<file path=xl/ctrlProps/ctrlProp398.xml><?xml version="1.0" encoding="utf-8"?>
<formControlPr xmlns="http://schemas.microsoft.com/office/spreadsheetml/2009/9/main" objectType="Radio" firstButton="1" fmlaLink="$AQ$61" lockText="1" noThreeD="1"/>
</file>

<file path=xl/ctrlProps/ctrlProp39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checked="Checked" lockText="1" noThreeD="1"/>
</file>

<file path=xl/ctrlProps/ctrlProp40.xml><?xml version="1.0" encoding="utf-8"?>
<formControlPr xmlns="http://schemas.microsoft.com/office/spreadsheetml/2009/9/main" objectType="CheckBox" fmlaLink="$AQ$53" lockText="1" noThreeD="1"/>
</file>

<file path=xl/ctrlProps/ctrlProp400.xml><?xml version="1.0" encoding="utf-8"?>
<formControlPr xmlns="http://schemas.microsoft.com/office/spreadsheetml/2009/9/main" objectType="CheckBox" fmlaLink="$AQ$57" lockText="1" noThreeD="1"/>
</file>

<file path=xl/ctrlProps/ctrlProp401.xml><?xml version="1.0" encoding="utf-8"?>
<formControlPr xmlns="http://schemas.microsoft.com/office/spreadsheetml/2009/9/main" objectType="CheckBox" fmlaLink="$AQ$58" lockText="1" noThreeD="1"/>
</file>

<file path=xl/ctrlProps/ctrlProp41.xml><?xml version="1.0" encoding="utf-8"?>
<formControlPr xmlns="http://schemas.microsoft.com/office/spreadsheetml/2009/9/main" objectType="CheckBox" fmlaLink="$AX$47" lockText="1" noThreeD="1"/>
</file>

<file path=xl/ctrlProps/ctrlProp42.xml><?xml version="1.0" encoding="utf-8"?>
<formControlPr xmlns="http://schemas.microsoft.com/office/spreadsheetml/2009/9/main" objectType="CheckBox" fmlaLink="$AX$52" lockText="1" noThreeD="1"/>
</file>

<file path=xl/ctrlProps/ctrlProp43.xml><?xml version="1.0" encoding="utf-8"?>
<formControlPr xmlns="http://schemas.microsoft.com/office/spreadsheetml/2009/9/main" objectType="CheckBox" fmlaLink="$AX$43" lockText="1" noThreeD="1"/>
</file>

<file path=xl/ctrlProps/ctrlProp44.xml><?xml version="1.0" encoding="utf-8"?>
<formControlPr xmlns="http://schemas.microsoft.com/office/spreadsheetml/2009/9/main" objectType="CheckBox" fmlaLink="$AX$42" lockText="1" noThreeD="1"/>
</file>

<file path=xl/ctrlProps/ctrlProp45.xml><?xml version="1.0" encoding="utf-8"?>
<formControlPr xmlns="http://schemas.microsoft.com/office/spreadsheetml/2009/9/main" objectType="CheckBox" fmlaLink="$AQ$54" lockText="1" noThreeD="1"/>
</file>

<file path=xl/ctrlProps/ctrlProp46.xml><?xml version="1.0" encoding="utf-8"?>
<formControlPr xmlns="http://schemas.microsoft.com/office/spreadsheetml/2009/9/main" objectType="Radio" checked="Checked" firstButton="1" fmlaLink="$AU$58"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checked="Checked" firstButton="1" fmlaLink="$AU$59"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firstButton="1" fmlaLink="$AU$60" lockText="1" noThreeD="1"/>
</file>

<file path=xl/ctrlProps/ctrlProp53.xml><?xml version="1.0" encoding="utf-8"?>
<formControlPr xmlns="http://schemas.microsoft.com/office/spreadsheetml/2009/9/main" objectType="Radio" checked="Checked"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fmlaLink="$AQ$50" lockText="1" noThreeD="1"/>
</file>

<file path=xl/ctrlProps/ctrlProp59.xml><?xml version="1.0" encoding="utf-8"?>
<formControlPr xmlns="http://schemas.microsoft.com/office/spreadsheetml/2009/9/main" objectType="CheckBox" fmlaLink="$AQ$67" lockText="1" noThreeD="1"/>
</file>

<file path=xl/ctrlProps/ctrlProp6.xml><?xml version="1.0" encoding="utf-8"?>
<formControlPr xmlns="http://schemas.microsoft.com/office/spreadsheetml/2009/9/main" objectType="Radio" checked="Checked" firstButton="1" fmlaLink="$AU$62" lockText="1" noThreeD="1"/>
</file>

<file path=xl/ctrlProps/ctrlProp60.xml><?xml version="1.0" encoding="utf-8"?>
<formControlPr xmlns="http://schemas.microsoft.com/office/spreadsheetml/2009/9/main" objectType="CheckBox" fmlaLink="$AQ$69"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AX$53" lockText="1" noThreeD="1"/>
</file>

<file path=xl/ctrlProps/ctrlProp63.xml><?xml version="1.0" encoding="utf-8"?>
<formControlPr xmlns="http://schemas.microsoft.com/office/spreadsheetml/2009/9/main" objectType="CheckBox" fmlaLink="$AQ$59" lockText="1" noThreeD="1"/>
</file>

<file path=xl/ctrlProps/ctrlProp64.xml><?xml version="1.0" encoding="utf-8"?>
<formControlPr xmlns="http://schemas.microsoft.com/office/spreadsheetml/2009/9/main" objectType="Radio" firstButton="1" fmlaLink="$AQ$62" lockText="1" noThreeD="1"/>
</file>

<file path=xl/ctrlProps/ctrlProp65.xml><?xml version="1.0" encoding="utf-8"?>
<formControlPr xmlns="http://schemas.microsoft.com/office/spreadsheetml/2009/9/main" objectType="Radio" checked="Checked"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AU$61"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firstButton="1" fmlaLink="$AU$60"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Radio" checked="Checked" firstButton="1" fmlaLink="$AU$62"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CheckBox" fmlaLink="$AQ$42" lockText="1" noThreeD="1"/>
</file>

<file path=xl/ctrlProps/ctrlProp75.xml><?xml version="1.0" encoding="utf-8"?>
<formControlPr xmlns="http://schemas.microsoft.com/office/spreadsheetml/2009/9/main" objectType="CheckBox" fmlaLink="$AQ$44" lockText="1" noThreeD="1"/>
</file>

<file path=xl/ctrlProps/ctrlProp76.xml><?xml version="1.0" encoding="utf-8"?>
<formControlPr xmlns="http://schemas.microsoft.com/office/spreadsheetml/2009/9/main" objectType="CheckBox" fmlaLink="$AQ$51" lockText="1" noThreeD="1"/>
</file>

<file path=xl/ctrlProps/ctrlProp77.xml><?xml version="1.0" encoding="utf-8"?>
<formControlPr xmlns="http://schemas.microsoft.com/office/spreadsheetml/2009/9/main" objectType="CheckBox" fmlaLink="$AQ$46" lockText="1" noThreeD="1"/>
</file>

<file path=xl/ctrlProps/ctrlProp78.xml><?xml version="1.0" encoding="utf-8"?>
<formControlPr xmlns="http://schemas.microsoft.com/office/spreadsheetml/2009/9/main" objectType="CheckBox" fmlaLink="$AQ$47" lockText="1" noThreeD="1"/>
</file>

<file path=xl/ctrlProps/ctrlProp79.xml><?xml version="1.0" encoding="utf-8"?>
<formControlPr xmlns="http://schemas.microsoft.com/office/spreadsheetml/2009/9/main" objectType="CheckBox" fmlaLink="$AQ$49" lockText="1" noThreeD="1"/>
</file>

<file path=xl/ctrlProps/ctrlProp8.xml><?xml version="1.0" encoding="utf-8"?>
<formControlPr xmlns="http://schemas.microsoft.com/office/spreadsheetml/2009/9/main" objectType="CheckBox" fmlaLink="$AU$53" lockText="1" noThreeD="1"/>
</file>

<file path=xl/ctrlProps/ctrlProp80.xml><?xml version="1.0" encoding="utf-8"?>
<formControlPr xmlns="http://schemas.microsoft.com/office/spreadsheetml/2009/9/main" objectType="CheckBox" fmlaLink="$AQ$50" lockText="1" noThreeD="1"/>
</file>

<file path=xl/ctrlProps/ctrlProp81.xml><?xml version="1.0" encoding="utf-8"?>
<formControlPr xmlns="http://schemas.microsoft.com/office/spreadsheetml/2009/9/main" objectType="CheckBox" fmlaLink="$AQ$45" lockText="1" noThreeD="1"/>
</file>

<file path=xl/ctrlProps/ctrlProp82.xml><?xml version="1.0" encoding="utf-8"?>
<formControlPr xmlns="http://schemas.microsoft.com/office/spreadsheetml/2009/9/main" objectType="CheckBox" fmlaLink="$AQ$43" lockText="1" noThreeD="1"/>
</file>

<file path=xl/ctrlProps/ctrlProp83.xml><?xml version="1.0" encoding="utf-8"?>
<formControlPr xmlns="http://schemas.microsoft.com/office/spreadsheetml/2009/9/main" objectType="CheckBox" fmlaLink="$AU$42" lockText="1" noThreeD="1"/>
</file>

<file path=xl/ctrlProps/ctrlProp84.xml><?xml version="1.0" encoding="utf-8"?>
<formControlPr xmlns="http://schemas.microsoft.com/office/spreadsheetml/2009/9/main" objectType="CheckBox" fmlaLink="$AU$43" lockText="1" noThreeD="1"/>
</file>

<file path=xl/ctrlProps/ctrlProp85.xml><?xml version="1.0" encoding="utf-8"?>
<formControlPr xmlns="http://schemas.microsoft.com/office/spreadsheetml/2009/9/main" objectType="CheckBox" fmlaLink="$AU$44" lockText="1" noThreeD="1"/>
</file>

<file path=xl/ctrlProps/ctrlProp86.xml><?xml version="1.0" encoding="utf-8"?>
<formControlPr xmlns="http://schemas.microsoft.com/office/spreadsheetml/2009/9/main" objectType="CheckBox" fmlaLink="$AU$45" lockText="1" noThreeD="1"/>
</file>

<file path=xl/ctrlProps/ctrlProp87.xml><?xml version="1.0" encoding="utf-8"?>
<formControlPr xmlns="http://schemas.microsoft.com/office/spreadsheetml/2009/9/main" objectType="CheckBox" fmlaLink="$AU$51" lockText="1" noThreeD="1"/>
</file>

<file path=xl/ctrlProps/ctrlProp88.xml><?xml version="1.0" encoding="utf-8"?>
<formControlPr xmlns="http://schemas.microsoft.com/office/spreadsheetml/2009/9/main" objectType="CheckBox" fmlaLink="$AU$46" lockText="1" noThreeD="1"/>
</file>

<file path=xl/ctrlProps/ctrlProp89.xml><?xml version="1.0" encoding="utf-8"?>
<formControlPr xmlns="http://schemas.microsoft.com/office/spreadsheetml/2009/9/main" objectType="CheckBox" fmlaLink="$AU$47" lockText="1" noThreeD="1"/>
</file>

<file path=xl/ctrlProps/ctrlProp9.xml><?xml version="1.0" encoding="utf-8"?>
<formControlPr xmlns="http://schemas.microsoft.com/office/spreadsheetml/2009/9/main" objectType="CheckBox" fmlaLink="$AU$52" lockText="1" noThreeD="1"/>
</file>

<file path=xl/ctrlProps/ctrlProp90.xml><?xml version="1.0" encoding="utf-8"?>
<formControlPr xmlns="http://schemas.microsoft.com/office/spreadsheetml/2009/9/main" objectType="CheckBox" fmlaLink="$AU$49" lockText="1" noThreeD="1"/>
</file>

<file path=xl/ctrlProps/ctrlProp91.xml><?xml version="1.0" encoding="utf-8"?>
<formControlPr xmlns="http://schemas.microsoft.com/office/spreadsheetml/2009/9/main" objectType="CheckBox" fmlaLink="$AU$50" lockText="1" noThreeD="1"/>
</file>

<file path=xl/ctrlProps/ctrlProp92.xml><?xml version="1.0" encoding="utf-8"?>
<formControlPr xmlns="http://schemas.microsoft.com/office/spreadsheetml/2009/9/main" objectType="CheckBox" fmlaLink="$AU$48"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CheckBox" fmlaLink="$AX$44" lockText="1" noThreeD="1"/>
</file>

<file path=xl/ctrlProps/ctrlProp95.xml><?xml version="1.0" encoding="utf-8"?>
<formControlPr xmlns="http://schemas.microsoft.com/office/spreadsheetml/2009/9/main" objectType="CheckBox" fmlaLink="$AX$45" lockText="1" noThreeD="1"/>
</file>

<file path=xl/ctrlProps/ctrlProp96.xml><?xml version="1.0" encoding="utf-8"?>
<formControlPr xmlns="http://schemas.microsoft.com/office/spreadsheetml/2009/9/main" objectType="CheckBox" fmlaLink="$AX$46" lockText="1" noThreeD="1"/>
</file>

<file path=xl/ctrlProps/ctrlProp97.xml><?xml version="1.0" encoding="utf-8"?>
<formControlPr xmlns="http://schemas.microsoft.com/office/spreadsheetml/2009/9/main" objectType="CheckBox" fmlaLink="$AX$48" lockText="1" noThreeD="1"/>
</file>

<file path=xl/ctrlProps/ctrlProp98.xml><?xml version="1.0" encoding="utf-8"?>
<formControlPr xmlns="http://schemas.microsoft.com/office/spreadsheetml/2009/9/main" objectType="CheckBox" fmlaLink="$AQ$48" lockText="1" noThreeD="1"/>
</file>

<file path=xl/ctrlProps/ctrlProp99.xml><?xml version="1.0" encoding="utf-8"?>
<formControlPr xmlns="http://schemas.microsoft.com/office/spreadsheetml/2009/9/main" objectType="CheckBox" fmlaLink="$AX$49"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24</xdr:col>
      <xdr:colOff>17145</xdr:colOff>
      <xdr:row>5</xdr:row>
      <xdr:rowOff>72390</xdr:rowOff>
    </xdr:from>
    <xdr:to>
      <xdr:col>27</xdr:col>
      <xdr:colOff>20955</xdr:colOff>
      <xdr:row>6</xdr:row>
      <xdr:rowOff>17780</xdr:rowOff>
    </xdr:to>
    <xdr:pic>
      <xdr:nvPicPr>
        <xdr:cNvPr id="1025" name="Picture 8">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625" y="704850"/>
          <a:ext cx="6324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32</xdr:col>
          <xdr:colOff>0</xdr:colOff>
          <xdr:row>15</xdr:row>
          <xdr:rowOff>0</xdr:rowOff>
        </xdr:from>
        <xdr:to>
          <xdr:col>36</xdr:col>
          <xdr:colOff>0</xdr:colOff>
          <xdr:row>16</xdr:row>
          <xdr:rowOff>22860</xdr:rowOff>
        </xdr:to>
        <xdr:sp macro="" textlink="">
          <xdr:nvSpPr>
            <xdr:cNvPr id="1118" name="Group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16</xdr:row>
          <xdr:rowOff>0</xdr:rowOff>
        </xdr:from>
        <xdr:to>
          <xdr:col>36</xdr:col>
          <xdr:colOff>0</xdr:colOff>
          <xdr:row>17</xdr:row>
          <xdr:rowOff>22860</xdr:rowOff>
        </xdr:to>
        <xdr:sp macro="" textlink="">
          <xdr:nvSpPr>
            <xdr:cNvPr id="1119" name="Group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16</xdr:row>
          <xdr:rowOff>30480</xdr:rowOff>
        </xdr:from>
        <xdr:to>
          <xdr:col>33</xdr:col>
          <xdr:colOff>251460</xdr:colOff>
          <xdr:row>17</xdr:row>
          <xdr:rowOff>0</xdr:rowOff>
        </xdr:to>
        <xdr:sp macro="" textlink="">
          <xdr:nvSpPr>
            <xdr:cNvPr id="1120" name="Option Button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16</xdr:row>
          <xdr:rowOff>38100</xdr:rowOff>
        </xdr:from>
        <xdr:to>
          <xdr:col>35</xdr:col>
          <xdr:colOff>289560</xdr:colOff>
          <xdr:row>16</xdr:row>
          <xdr:rowOff>228600</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251460</xdr:colOff>
          <xdr:row>17</xdr:row>
          <xdr:rowOff>0</xdr:rowOff>
        </xdr:from>
        <xdr:to>
          <xdr:col>35</xdr:col>
          <xdr:colOff>297180</xdr:colOff>
          <xdr:row>18</xdr:row>
          <xdr:rowOff>160020</xdr:rowOff>
        </xdr:to>
        <xdr:sp macro="" textlink="">
          <xdr:nvSpPr>
            <xdr:cNvPr id="1130" name="Group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17</xdr:row>
          <xdr:rowOff>83820</xdr:rowOff>
        </xdr:from>
        <xdr:to>
          <xdr:col>33</xdr:col>
          <xdr:colOff>198120</xdr:colOff>
          <xdr:row>18</xdr:row>
          <xdr:rowOff>99060</xdr:rowOff>
        </xdr:to>
        <xdr:sp macro="" textlink="">
          <xdr:nvSpPr>
            <xdr:cNvPr id="1131" name="Option Butto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17</xdr:row>
          <xdr:rowOff>83820</xdr:rowOff>
        </xdr:from>
        <xdr:to>
          <xdr:col>35</xdr:col>
          <xdr:colOff>220980</xdr:colOff>
          <xdr:row>18</xdr:row>
          <xdr:rowOff>99060</xdr:rowOff>
        </xdr:to>
        <xdr:sp macro="" textlink="">
          <xdr:nvSpPr>
            <xdr:cNvPr id="1132" name="Option Button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32</xdr:row>
          <xdr:rowOff>22860</xdr:rowOff>
        </xdr:from>
        <xdr:to>
          <xdr:col>15</xdr:col>
          <xdr:colOff>7620</xdr:colOff>
          <xdr:row>32</xdr:row>
          <xdr:rowOff>213360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32</xdr:row>
          <xdr:rowOff>22860</xdr:rowOff>
        </xdr:from>
        <xdr:to>
          <xdr:col>12</xdr:col>
          <xdr:colOff>152400</xdr:colOff>
          <xdr:row>32</xdr:row>
          <xdr:rowOff>220980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32</xdr:row>
          <xdr:rowOff>22860</xdr:rowOff>
        </xdr:from>
        <xdr:to>
          <xdr:col>17</xdr:col>
          <xdr:colOff>251460</xdr:colOff>
          <xdr:row>32</xdr:row>
          <xdr:rowOff>213360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FW(F)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22860</xdr:rowOff>
        </xdr:from>
        <xdr:to>
          <xdr:col>4</xdr:col>
          <xdr:colOff>106680</xdr:colOff>
          <xdr:row>41</xdr:row>
          <xdr:rowOff>213360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プリーツ加工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22</xdr:row>
          <xdr:rowOff>30480</xdr:rowOff>
        </xdr:from>
        <xdr:to>
          <xdr:col>18</xdr:col>
          <xdr:colOff>175260</xdr:colOff>
          <xdr:row>22</xdr:row>
          <xdr:rowOff>213360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22860</xdr:rowOff>
        </xdr:from>
        <xdr:to>
          <xdr:col>12</xdr:col>
          <xdr:colOff>152400</xdr:colOff>
          <xdr:row>41</xdr:row>
          <xdr:rowOff>213360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顔料プリント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43</xdr:row>
          <xdr:rowOff>30480</xdr:rowOff>
        </xdr:from>
        <xdr:to>
          <xdr:col>13</xdr:col>
          <xdr:colOff>60960</xdr:colOff>
          <xdr:row>43</xdr:row>
          <xdr:rowOff>190500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金属附属のｺｰﾃｨﾝｸﾞ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42</xdr:row>
          <xdr:rowOff>22860</xdr:rowOff>
        </xdr:from>
        <xdr:to>
          <xdr:col>4</xdr:col>
          <xdr:colOff>60960</xdr:colOff>
          <xdr:row>42</xdr:row>
          <xdr:rowOff>220980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硫化染料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42</xdr:row>
          <xdr:rowOff>15240</xdr:rowOff>
        </xdr:from>
        <xdr:to>
          <xdr:col>7</xdr:col>
          <xdr:colOff>182880</xdr:colOff>
          <xdr:row>42</xdr:row>
          <xdr:rowOff>213360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表起毛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42</xdr:row>
          <xdr:rowOff>15240</xdr:rowOff>
        </xdr:from>
        <xdr:to>
          <xdr:col>18</xdr:col>
          <xdr:colOff>0</xdr:colOff>
          <xdr:row>42</xdr:row>
          <xdr:rowOff>213360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ﾀﾞﾝﾎﾞｰﾙﾆｯﾄ構造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39</xdr:row>
          <xdr:rowOff>22860</xdr:rowOff>
        </xdr:from>
        <xdr:to>
          <xdr:col>9</xdr:col>
          <xdr:colOff>175260</xdr:colOff>
          <xdr:row>39</xdr:row>
          <xdr:rowOff>213360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フィルム糸（金属使用）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41</xdr:row>
          <xdr:rowOff>7620</xdr:rowOff>
        </xdr:from>
        <xdr:to>
          <xdr:col>16</xdr:col>
          <xdr:colOff>182880</xdr:colOff>
          <xdr:row>41</xdr:row>
          <xdr:rowOff>213360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トップ染め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41</xdr:row>
          <xdr:rowOff>22860</xdr:rowOff>
        </xdr:from>
        <xdr:to>
          <xdr:col>8</xdr:col>
          <xdr:colOff>213360</xdr:colOff>
          <xdr:row>41</xdr:row>
          <xdr:rowOff>213360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はっ水加工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22860</xdr:rowOff>
        </xdr:from>
        <xdr:to>
          <xdr:col>3</xdr:col>
          <xdr:colOff>137160</xdr:colOff>
          <xdr:row>46</xdr:row>
          <xdr:rowOff>220980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アウター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46</xdr:row>
          <xdr:rowOff>7620</xdr:rowOff>
        </xdr:from>
        <xdr:to>
          <xdr:col>6</xdr:col>
          <xdr:colOff>175260</xdr:colOff>
          <xdr:row>46</xdr:row>
          <xdr:rowOff>213360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コート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30480</xdr:rowOff>
        </xdr:from>
        <xdr:to>
          <xdr:col>9</xdr:col>
          <xdr:colOff>137160</xdr:colOff>
          <xdr:row>46</xdr:row>
          <xdr:rowOff>220980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ボトム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46</xdr:row>
          <xdr:rowOff>22860</xdr:rowOff>
        </xdr:from>
        <xdr:to>
          <xdr:col>12</xdr:col>
          <xdr:colOff>152400</xdr:colOff>
          <xdr:row>46</xdr:row>
          <xdr:rowOff>220980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シャツ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47</xdr:row>
          <xdr:rowOff>22860</xdr:rowOff>
        </xdr:from>
        <xdr:to>
          <xdr:col>15</xdr:col>
          <xdr:colOff>213360</xdr:colOff>
          <xdr:row>48</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ワンピース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30480</xdr:rowOff>
        </xdr:from>
        <xdr:to>
          <xdr:col>15</xdr:col>
          <xdr:colOff>76200</xdr:colOff>
          <xdr:row>46</xdr:row>
          <xdr:rowOff>220980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カットソー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22860</xdr:rowOff>
        </xdr:from>
        <xdr:to>
          <xdr:col>3</xdr:col>
          <xdr:colOff>137160</xdr:colOff>
          <xdr:row>47</xdr:row>
          <xdr:rowOff>213360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ニット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47</xdr:row>
          <xdr:rowOff>30480</xdr:rowOff>
        </xdr:from>
        <xdr:to>
          <xdr:col>9</xdr:col>
          <xdr:colOff>160020</xdr:colOff>
          <xdr:row>47</xdr:row>
          <xdr:rowOff>220980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インナー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47</xdr:row>
          <xdr:rowOff>22860</xdr:rowOff>
        </xdr:from>
        <xdr:to>
          <xdr:col>12</xdr:col>
          <xdr:colOff>137160</xdr:colOff>
          <xdr:row>47</xdr:row>
          <xdr:rowOff>220980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ベビー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47</xdr:row>
          <xdr:rowOff>7620</xdr:rowOff>
        </xdr:from>
        <xdr:to>
          <xdr:col>6</xdr:col>
          <xdr:colOff>152400</xdr:colOff>
          <xdr:row>47</xdr:row>
          <xdr:rowOff>213360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グッズ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83820</xdr:colOff>
          <xdr:row>19</xdr:row>
          <xdr:rowOff>30480</xdr:rowOff>
        </xdr:from>
        <xdr:to>
          <xdr:col>35</xdr:col>
          <xdr:colOff>327660</xdr:colOff>
          <xdr:row>20</xdr:row>
          <xdr:rowOff>175260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付属/副資材検査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22860</xdr:rowOff>
        </xdr:from>
        <xdr:to>
          <xdr:col>22</xdr:col>
          <xdr:colOff>251460</xdr:colOff>
          <xdr:row>25</xdr:row>
          <xdr:rowOff>7620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必須項目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27</xdr:row>
          <xdr:rowOff>22860</xdr:rowOff>
        </xdr:from>
        <xdr:to>
          <xdr:col>22</xdr:col>
          <xdr:colOff>175260</xdr:colOff>
          <xdr:row>27</xdr:row>
          <xdr:rowOff>213360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29</xdr:row>
          <xdr:rowOff>22860</xdr:rowOff>
        </xdr:from>
        <xdr:to>
          <xdr:col>23</xdr:col>
          <xdr:colOff>30480</xdr:colOff>
          <xdr:row>29</xdr:row>
          <xdr:rowOff>220980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指定項目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42</xdr:row>
          <xdr:rowOff>7620</xdr:rowOff>
        </xdr:from>
        <xdr:to>
          <xdr:col>12</xdr:col>
          <xdr:colOff>0</xdr:colOff>
          <xdr:row>42</xdr:row>
          <xdr:rowOff>213360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裏起毛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32</xdr:row>
          <xdr:rowOff>30480</xdr:rowOff>
        </xdr:from>
        <xdr:to>
          <xdr:col>25</xdr:col>
          <xdr:colOff>7620</xdr:colOff>
          <xdr:row>32</xdr:row>
          <xdr:rowOff>220980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染色堅ろう度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34</xdr:row>
          <xdr:rowOff>22860</xdr:rowOff>
        </xdr:from>
        <xdr:to>
          <xdr:col>23</xdr:col>
          <xdr:colOff>160020</xdr:colOff>
          <xdr:row>34</xdr:row>
          <xdr:rowOff>213360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安全性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36</xdr:row>
          <xdr:rowOff>7620</xdr:rowOff>
        </xdr:from>
        <xdr:to>
          <xdr:col>23</xdr:col>
          <xdr:colOff>68580</xdr:colOff>
          <xdr:row>36</xdr:row>
          <xdr:rowOff>213360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物性</a:t>
              </a:r>
            </a:p>
          </xdr:txBody>
        </xdr:sp>
        <xdr:clientData/>
      </xdr:twoCellAnchor>
    </mc:Choice>
    <mc:Fallback/>
  </mc:AlternateContent>
  <xdr:twoCellAnchor>
    <xdr:from>
      <xdr:col>20</xdr:col>
      <xdr:colOff>57149</xdr:colOff>
      <xdr:row>32</xdr:row>
      <xdr:rowOff>17145</xdr:rowOff>
    </xdr:from>
    <xdr:to>
      <xdr:col>20</xdr:col>
      <xdr:colOff>190500</xdr:colOff>
      <xdr:row>43</xdr:row>
      <xdr:rowOff>211667</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bwMode="auto">
        <a:xfrm>
          <a:off x="4777316" y="6367145"/>
          <a:ext cx="133351" cy="2808605"/>
        </a:xfrm>
        <a:prstGeom prst="leftBracket">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33</xdr:row>
      <xdr:rowOff>38100</xdr:rowOff>
    </xdr:from>
    <xdr:to>
      <xdr:col>25</xdr:col>
      <xdr:colOff>190499</xdr:colOff>
      <xdr:row>33</xdr:row>
      <xdr:rowOff>169333</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bwMode="auto">
        <a:xfrm>
          <a:off x="4995333" y="6123517"/>
          <a:ext cx="114299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33</xdr:row>
      <xdr:rowOff>38100</xdr:rowOff>
    </xdr:from>
    <xdr:to>
      <xdr:col>30</xdr:col>
      <xdr:colOff>321810</xdr:colOff>
      <xdr:row>33</xdr:row>
      <xdr:rowOff>167910</xdr:rowOff>
    </xdr:to>
    <xdr:sp macro="" textlink="">
      <xdr:nvSpPr>
        <xdr:cNvPr id="110" name="大かっこ 109">
          <a:extLst>
            <a:ext uri="{FF2B5EF4-FFF2-40B4-BE49-F238E27FC236}">
              <a16:creationId xmlns:a16="http://schemas.microsoft.com/office/drawing/2014/main" id="{00000000-0008-0000-0000-00006E000000}"/>
            </a:ext>
          </a:extLst>
        </xdr:cNvPr>
        <xdr:cNvSpPr/>
      </xdr:nvSpPr>
      <xdr:spPr bwMode="auto">
        <a:xfrm>
          <a:off x="6159500" y="6123517"/>
          <a:ext cx="1168477"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37</xdr:row>
      <xdr:rowOff>38100</xdr:rowOff>
    </xdr:from>
    <xdr:to>
      <xdr:col>30</xdr:col>
      <xdr:colOff>318000</xdr:colOff>
      <xdr:row>37</xdr:row>
      <xdr:rowOff>164100</xdr:rowOff>
    </xdr:to>
    <xdr:sp macro="" textlink="">
      <xdr:nvSpPr>
        <xdr:cNvPr id="120" name="大かっこ 119">
          <a:extLst>
            <a:ext uri="{FF2B5EF4-FFF2-40B4-BE49-F238E27FC236}">
              <a16:creationId xmlns:a16="http://schemas.microsoft.com/office/drawing/2014/main" id="{00000000-0008-0000-0000-000078000000}"/>
            </a:ext>
          </a:extLst>
        </xdr:cNvPr>
        <xdr:cNvSpPr/>
      </xdr:nvSpPr>
      <xdr:spPr bwMode="auto">
        <a:xfrm>
          <a:off x="5608320" y="5273040"/>
          <a:ext cx="10800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41</xdr:row>
      <xdr:rowOff>38100</xdr:rowOff>
    </xdr:from>
    <xdr:to>
      <xdr:col>30</xdr:col>
      <xdr:colOff>318000</xdr:colOff>
      <xdr:row>41</xdr:row>
      <xdr:rowOff>164100</xdr:rowOff>
    </xdr:to>
    <xdr:sp macro="" textlink="">
      <xdr:nvSpPr>
        <xdr:cNvPr id="132" name="大かっこ 131">
          <a:extLst>
            <a:ext uri="{FF2B5EF4-FFF2-40B4-BE49-F238E27FC236}">
              <a16:creationId xmlns:a16="http://schemas.microsoft.com/office/drawing/2014/main" id="{00000000-0008-0000-0000-000084000000}"/>
            </a:ext>
          </a:extLst>
        </xdr:cNvPr>
        <xdr:cNvSpPr/>
      </xdr:nvSpPr>
      <xdr:spPr bwMode="auto">
        <a:xfrm>
          <a:off x="5608320" y="5273040"/>
          <a:ext cx="10800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32</xdr:row>
      <xdr:rowOff>38100</xdr:rowOff>
    </xdr:from>
    <xdr:to>
      <xdr:col>30</xdr:col>
      <xdr:colOff>325620</xdr:colOff>
      <xdr:row>32</xdr:row>
      <xdr:rowOff>171720</xdr:rowOff>
    </xdr:to>
    <xdr:sp macro="" textlink="">
      <xdr:nvSpPr>
        <xdr:cNvPr id="138" name="大かっこ 137">
          <a:extLst>
            <a:ext uri="{FF2B5EF4-FFF2-40B4-BE49-F238E27FC236}">
              <a16:creationId xmlns:a16="http://schemas.microsoft.com/office/drawing/2014/main" id="{00000000-0008-0000-0000-00008A000000}"/>
            </a:ext>
          </a:extLst>
        </xdr:cNvPr>
        <xdr:cNvSpPr/>
      </xdr:nvSpPr>
      <xdr:spPr bwMode="auto">
        <a:xfrm>
          <a:off x="6159500" y="6388100"/>
          <a:ext cx="1172287" cy="13362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34</xdr:row>
      <xdr:rowOff>38100</xdr:rowOff>
    </xdr:from>
    <xdr:to>
      <xdr:col>30</xdr:col>
      <xdr:colOff>321810</xdr:colOff>
      <xdr:row>34</xdr:row>
      <xdr:rowOff>167910</xdr:rowOff>
    </xdr:to>
    <xdr:sp macro="" textlink="">
      <xdr:nvSpPr>
        <xdr:cNvPr id="140" name="大かっこ 139">
          <a:extLst>
            <a:ext uri="{FF2B5EF4-FFF2-40B4-BE49-F238E27FC236}">
              <a16:creationId xmlns:a16="http://schemas.microsoft.com/office/drawing/2014/main" id="{00000000-0008-0000-0000-00008C000000}"/>
            </a:ext>
          </a:extLst>
        </xdr:cNvPr>
        <xdr:cNvSpPr/>
      </xdr:nvSpPr>
      <xdr:spPr bwMode="auto">
        <a:xfrm>
          <a:off x="6159500" y="6589183"/>
          <a:ext cx="1168477"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36</xdr:row>
      <xdr:rowOff>38100</xdr:rowOff>
    </xdr:from>
    <xdr:to>
      <xdr:col>30</xdr:col>
      <xdr:colOff>318000</xdr:colOff>
      <xdr:row>36</xdr:row>
      <xdr:rowOff>164100</xdr:rowOff>
    </xdr:to>
    <xdr:sp macro="" textlink="">
      <xdr:nvSpPr>
        <xdr:cNvPr id="142" name="大かっこ 141">
          <a:extLst>
            <a:ext uri="{FF2B5EF4-FFF2-40B4-BE49-F238E27FC236}">
              <a16:creationId xmlns:a16="http://schemas.microsoft.com/office/drawing/2014/main" id="{00000000-0008-0000-0000-00008E000000}"/>
            </a:ext>
          </a:extLst>
        </xdr:cNvPr>
        <xdr:cNvSpPr/>
      </xdr:nvSpPr>
      <xdr:spPr bwMode="auto">
        <a:xfrm>
          <a:off x="5736167" y="6712656"/>
          <a:ext cx="1094111"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39</xdr:row>
      <xdr:rowOff>38100</xdr:rowOff>
    </xdr:from>
    <xdr:to>
      <xdr:col>30</xdr:col>
      <xdr:colOff>318000</xdr:colOff>
      <xdr:row>39</xdr:row>
      <xdr:rowOff>164100</xdr:rowOff>
    </xdr:to>
    <xdr:sp macro="" textlink="">
      <xdr:nvSpPr>
        <xdr:cNvPr id="97" name="大かっこ 96">
          <a:extLst>
            <a:ext uri="{FF2B5EF4-FFF2-40B4-BE49-F238E27FC236}">
              <a16:creationId xmlns:a16="http://schemas.microsoft.com/office/drawing/2014/main" id="{00000000-0008-0000-0000-000061000000}"/>
            </a:ext>
          </a:extLst>
        </xdr:cNvPr>
        <xdr:cNvSpPr/>
      </xdr:nvSpPr>
      <xdr:spPr bwMode="auto">
        <a:xfrm>
          <a:off x="5608320" y="6301740"/>
          <a:ext cx="10800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35</xdr:row>
      <xdr:rowOff>38100</xdr:rowOff>
    </xdr:from>
    <xdr:to>
      <xdr:col>30</xdr:col>
      <xdr:colOff>318000</xdr:colOff>
      <xdr:row>35</xdr:row>
      <xdr:rowOff>164100</xdr:rowOff>
    </xdr:to>
    <xdr:sp macro="" textlink="">
      <xdr:nvSpPr>
        <xdr:cNvPr id="101" name="大かっこ 100">
          <a:extLst>
            <a:ext uri="{FF2B5EF4-FFF2-40B4-BE49-F238E27FC236}">
              <a16:creationId xmlns:a16="http://schemas.microsoft.com/office/drawing/2014/main" id="{00000000-0008-0000-0000-000065000000}"/>
            </a:ext>
          </a:extLst>
        </xdr:cNvPr>
        <xdr:cNvSpPr/>
      </xdr:nvSpPr>
      <xdr:spPr bwMode="auto">
        <a:xfrm>
          <a:off x="5736167" y="6070600"/>
          <a:ext cx="1094111"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297180</xdr:colOff>
          <xdr:row>43</xdr:row>
          <xdr:rowOff>15240</xdr:rowOff>
        </xdr:from>
        <xdr:to>
          <xdr:col>18</xdr:col>
          <xdr:colOff>251460</xdr:colOff>
          <xdr:row>43</xdr:row>
          <xdr:rowOff>213360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ﾅｲﾛﾝ接着剤使用芯地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44</xdr:row>
          <xdr:rowOff>38100</xdr:rowOff>
        </xdr:from>
        <xdr:to>
          <xdr:col>6</xdr:col>
          <xdr:colOff>99060</xdr:colOff>
          <xdr:row>44</xdr:row>
          <xdr:rowOff>198120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肩紐用ｽﾄﾚｯﾁﾃｰﾌﾟ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27</xdr:row>
          <xdr:rowOff>22860</xdr:rowOff>
        </xdr:from>
        <xdr:to>
          <xdr:col>27</xdr:col>
          <xdr:colOff>121920</xdr:colOff>
          <xdr:row>27</xdr:row>
          <xdr:rowOff>220980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追加検査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38</xdr:row>
          <xdr:rowOff>22860</xdr:rowOff>
        </xdr:from>
        <xdr:to>
          <xdr:col>24</xdr:col>
          <xdr:colOff>0</xdr:colOff>
          <xdr:row>39</xdr:row>
          <xdr:rowOff>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機能性</a:t>
              </a:r>
            </a:p>
          </xdr:txBody>
        </xdr:sp>
        <xdr:clientData/>
      </xdr:twoCellAnchor>
    </mc:Choice>
    <mc:Fallback/>
  </mc:AlternateContent>
  <xdr:twoCellAnchor>
    <xdr:from>
      <xdr:col>26</xdr:col>
      <xdr:colOff>0</xdr:colOff>
      <xdr:row>38</xdr:row>
      <xdr:rowOff>38100</xdr:rowOff>
    </xdr:from>
    <xdr:to>
      <xdr:col>30</xdr:col>
      <xdr:colOff>318000</xdr:colOff>
      <xdr:row>38</xdr:row>
      <xdr:rowOff>164100</xdr:rowOff>
    </xdr:to>
    <xdr:sp macro="" textlink="">
      <xdr:nvSpPr>
        <xdr:cNvPr id="105" name="大かっこ 104">
          <a:extLst>
            <a:ext uri="{FF2B5EF4-FFF2-40B4-BE49-F238E27FC236}">
              <a16:creationId xmlns:a16="http://schemas.microsoft.com/office/drawing/2014/main" id="{00000000-0008-0000-0000-000069000000}"/>
            </a:ext>
          </a:extLst>
        </xdr:cNvPr>
        <xdr:cNvSpPr/>
      </xdr:nvSpPr>
      <xdr:spPr bwMode="auto">
        <a:xfrm>
          <a:off x="6080760" y="7863840"/>
          <a:ext cx="10800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28</xdr:col>
          <xdr:colOff>22860</xdr:colOff>
          <xdr:row>19</xdr:row>
          <xdr:rowOff>30480</xdr:rowOff>
        </xdr:from>
        <xdr:to>
          <xdr:col>30</xdr:col>
          <xdr:colOff>304800</xdr:colOff>
          <xdr:row>20</xdr:row>
          <xdr:rowOff>175260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生地検査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53340</xdr:colOff>
          <xdr:row>19</xdr:row>
          <xdr:rowOff>53340</xdr:rowOff>
        </xdr:from>
        <xdr:to>
          <xdr:col>26</xdr:col>
          <xdr:colOff>137160</xdr:colOff>
          <xdr:row>20</xdr:row>
          <xdr:rowOff>182880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製品検査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44</xdr:row>
          <xdr:rowOff>22860</xdr:rowOff>
        </xdr:from>
        <xdr:to>
          <xdr:col>12</xdr:col>
          <xdr:colOff>121920</xdr:colOff>
          <xdr:row>44</xdr:row>
          <xdr:rowOff>213360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導電繊維使用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5</xdr:row>
          <xdr:rowOff>121920</xdr:rowOff>
        </xdr:from>
        <xdr:to>
          <xdr:col>5</xdr:col>
          <xdr:colOff>228600</xdr:colOff>
          <xdr:row>6</xdr:row>
          <xdr:rowOff>152400</xdr:rowOff>
        </xdr:to>
        <xdr:sp macro="" textlink="">
          <xdr:nvSpPr>
            <xdr:cNvPr id="1369" name="Option Button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xdr:row>
          <xdr:rowOff>121920</xdr:rowOff>
        </xdr:from>
        <xdr:to>
          <xdr:col>11</xdr:col>
          <xdr:colOff>22860</xdr:colOff>
          <xdr:row>6</xdr:row>
          <xdr:rowOff>152400</xdr:rowOff>
        </xdr:to>
        <xdr:sp macro="" textlink="">
          <xdr:nvSpPr>
            <xdr:cNvPr id="1370" name="Option Button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5</xdr:row>
          <xdr:rowOff>121920</xdr:rowOff>
        </xdr:from>
        <xdr:to>
          <xdr:col>15</xdr:col>
          <xdr:colOff>83820</xdr:colOff>
          <xdr:row>6</xdr:row>
          <xdr:rowOff>152400</xdr:rowOff>
        </xdr:to>
        <xdr:sp macro="" textlink="">
          <xdr:nvSpPr>
            <xdr:cNvPr id="1371" name="Option Button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xdr:row>
          <xdr:rowOff>121920</xdr:rowOff>
        </xdr:from>
        <xdr:to>
          <xdr:col>20</xdr:col>
          <xdr:colOff>121920</xdr:colOff>
          <xdr:row>6</xdr:row>
          <xdr:rowOff>152400</xdr:rowOff>
        </xdr:to>
        <xdr:sp macro="" textlink="">
          <xdr:nvSpPr>
            <xdr:cNvPr id="1372" name="Option Button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9</xdr:row>
          <xdr:rowOff>106680</xdr:rowOff>
        </xdr:from>
        <xdr:to>
          <xdr:col>3</xdr:col>
          <xdr:colOff>175260</xdr:colOff>
          <xdr:row>9</xdr:row>
          <xdr:rowOff>327660</xdr:rowOff>
        </xdr:to>
        <xdr:sp macro="" textlink="">
          <xdr:nvSpPr>
            <xdr:cNvPr id="1373" name="Option Button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129540</xdr:colOff>
          <xdr:row>9</xdr:row>
          <xdr:rowOff>91440</xdr:rowOff>
        </xdr:from>
        <xdr:to>
          <xdr:col>6</xdr:col>
          <xdr:colOff>152400</xdr:colOff>
          <xdr:row>9</xdr:row>
          <xdr:rowOff>327660</xdr:rowOff>
        </xdr:to>
        <xdr:sp macro="" textlink="">
          <xdr:nvSpPr>
            <xdr:cNvPr id="1374" name="Option Button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急速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15</xdr:row>
          <xdr:rowOff>30480</xdr:rowOff>
        </xdr:from>
        <xdr:to>
          <xdr:col>33</xdr:col>
          <xdr:colOff>251460</xdr:colOff>
          <xdr:row>16</xdr:row>
          <xdr:rowOff>0</xdr:rowOff>
        </xdr:to>
        <xdr:sp macro="" textlink="">
          <xdr:nvSpPr>
            <xdr:cNvPr id="1385" name="Option Button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15</xdr:row>
          <xdr:rowOff>38100</xdr:rowOff>
        </xdr:from>
        <xdr:to>
          <xdr:col>35</xdr:col>
          <xdr:colOff>289560</xdr:colOff>
          <xdr:row>15</xdr:row>
          <xdr:rowOff>228600</xdr:rowOff>
        </xdr:to>
        <xdr:sp macro="" textlink="">
          <xdr:nvSpPr>
            <xdr:cNvPr id="1386" name="Option Button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9</xdr:row>
          <xdr:rowOff>7620</xdr:rowOff>
        </xdr:from>
        <xdr:to>
          <xdr:col>7</xdr:col>
          <xdr:colOff>30480</xdr:colOff>
          <xdr:row>9</xdr:row>
          <xdr:rowOff>350520</xdr:rowOff>
        </xdr:to>
        <xdr:sp macro="" textlink="">
          <xdr:nvSpPr>
            <xdr:cNvPr id="1388" name="Group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twoCellAnchor>
    <xdr:from>
      <xdr:col>31</xdr:col>
      <xdr:colOff>10584</xdr:colOff>
      <xdr:row>33</xdr:row>
      <xdr:rowOff>37465</xdr:rowOff>
    </xdr:from>
    <xdr:to>
      <xdr:col>35</xdr:col>
      <xdr:colOff>1905</xdr:colOff>
      <xdr:row>33</xdr:row>
      <xdr:rowOff>162560</xdr:rowOff>
    </xdr:to>
    <xdr:sp macro="" textlink="">
      <xdr:nvSpPr>
        <xdr:cNvPr id="91" name="大かっこ 90">
          <a:extLst>
            <a:ext uri="{FF2B5EF4-FFF2-40B4-BE49-F238E27FC236}">
              <a16:creationId xmlns:a16="http://schemas.microsoft.com/office/drawing/2014/main" id="{00000000-0008-0000-0000-00005B000000}"/>
            </a:ext>
          </a:extLst>
        </xdr:cNvPr>
        <xdr:cNvSpPr/>
      </xdr:nvSpPr>
      <xdr:spPr bwMode="auto">
        <a:xfrm>
          <a:off x="7355417" y="6122882"/>
          <a:ext cx="1176655" cy="12509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32</xdr:row>
      <xdr:rowOff>42333</xdr:rowOff>
    </xdr:from>
    <xdr:to>
      <xdr:col>35</xdr:col>
      <xdr:colOff>3809</xdr:colOff>
      <xdr:row>32</xdr:row>
      <xdr:rowOff>169333</xdr:rowOff>
    </xdr:to>
    <xdr:sp macro="" textlink="">
      <xdr:nvSpPr>
        <xdr:cNvPr id="92" name="大かっこ 91">
          <a:extLst>
            <a:ext uri="{FF2B5EF4-FFF2-40B4-BE49-F238E27FC236}">
              <a16:creationId xmlns:a16="http://schemas.microsoft.com/office/drawing/2014/main" id="{00000000-0008-0000-0000-00005C000000}"/>
            </a:ext>
          </a:extLst>
        </xdr:cNvPr>
        <xdr:cNvSpPr/>
      </xdr:nvSpPr>
      <xdr:spPr bwMode="auto">
        <a:xfrm>
          <a:off x="7355416" y="5894916"/>
          <a:ext cx="117856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34</xdr:row>
      <xdr:rowOff>42333</xdr:rowOff>
    </xdr:from>
    <xdr:to>
      <xdr:col>34</xdr:col>
      <xdr:colOff>236643</xdr:colOff>
      <xdr:row>34</xdr:row>
      <xdr:rowOff>169333</xdr:rowOff>
    </xdr:to>
    <xdr:sp macro="" textlink="">
      <xdr:nvSpPr>
        <xdr:cNvPr id="93" name="大かっこ 92">
          <a:extLst>
            <a:ext uri="{FF2B5EF4-FFF2-40B4-BE49-F238E27FC236}">
              <a16:creationId xmlns:a16="http://schemas.microsoft.com/office/drawing/2014/main" id="{00000000-0008-0000-0000-00005D000000}"/>
            </a:ext>
          </a:extLst>
        </xdr:cNvPr>
        <xdr:cNvSpPr/>
      </xdr:nvSpPr>
      <xdr:spPr bwMode="auto">
        <a:xfrm>
          <a:off x="7344833" y="6593416"/>
          <a:ext cx="117856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35</xdr:row>
      <xdr:rowOff>42334</xdr:rowOff>
    </xdr:from>
    <xdr:to>
      <xdr:col>35</xdr:col>
      <xdr:colOff>3809</xdr:colOff>
      <xdr:row>35</xdr:row>
      <xdr:rowOff>169334</xdr:rowOff>
    </xdr:to>
    <xdr:sp macro="" textlink="">
      <xdr:nvSpPr>
        <xdr:cNvPr id="95" name="大かっこ 94">
          <a:extLst>
            <a:ext uri="{FF2B5EF4-FFF2-40B4-BE49-F238E27FC236}">
              <a16:creationId xmlns:a16="http://schemas.microsoft.com/office/drawing/2014/main" id="{00000000-0008-0000-0000-00005F000000}"/>
            </a:ext>
          </a:extLst>
        </xdr:cNvPr>
        <xdr:cNvSpPr/>
      </xdr:nvSpPr>
      <xdr:spPr bwMode="auto">
        <a:xfrm>
          <a:off x="7355416" y="6826251"/>
          <a:ext cx="117856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36</xdr:row>
      <xdr:rowOff>42334</xdr:rowOff>
    </xdr:from>
    <xdr:to>
      <xdr:col>34</xdr:col>
      <xdr:colOff>236643</xdr:colOff>
      <xdr:row>36</xdr:row>
      <xdr:rowOff>169334</xdr:rowOff>
    </xdr:to>
    <xdr:sp macro="" textlink="">
      <xdr:nvSpPr>
        <xdr:cNvPr id="99" name="大かっこ 98">
          <a:extLst>
            <a:ext uri="{FF2B5EF4-FFF2-40B4-BE49-F238E27FC236}">
              <a16:creationId xmlns:a16="http://schemas.microsoft.com/office/drawing/2014/main" id="{00000000-0008-0000-0000-000063000000}"/>
            </a:ext>
          </a:extLst>
        </xdr:cNvPr>
        <xdr:cNvSpPr/>
      </xdr:nvSpPr>
      <xdr:spPr bwMode="auto">
        <a:xfrm>
          <a:off x="7344833" y="7291917"/>
          <a:ext cx="117856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37</xdr:row>
      <xdr:rowOff>42333</xdr:rowOff>
    </xdr:from>
    <xdr:to>
      <xdr:col>34</xdr:col>
      <xdr:colOff>236643</xdr:colOff>
      <xdr:row>37</xdr:row>
      <xdr:rowOff>169333</xdr:rowOff>
    </xdr:to>
    <xdr:sp macro="" textlink="">
      <xdr:nvSpPr>
        <xdr:cNvPr id="104" name="大かっこ 103">
          <a:extLst>
            <a:ext uri="{FF2B5EF4-FFF2-40B4-BE49-F238E27FC236}">
              <a16:creationId xmlns:a16="http://schemas.microsoft.com/office/drawing/2014/main" id="{00000000-0008-0000-0000-000068000000}"/>
            </a:ext>
          </a:extLst>
        </xdr:cNvPr>
        <xdr:cNvSpPr/>
      </xdr:nvSpPr>
      <xdr:spPr bwMode="auto">
        <a:xfrm>
          <a:off x="7344833" y="7524750"/>
          <a:ext cx="117856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38</xdr:row>
      <xdr:rowOff>42334</xdr:rowOff>
    </xdr:from>
    <xdr:to>
      <xdr:col>35</xdr:col>
      <xdr:colOff>3810</xdr:colOff>
      <xdr:row>38</xdr:row>
      <xdr:rowOff>169334</xdr:rowOff>
    </xdr:to>
    <xdr:sp macro="" textlink="">
      <xdr:nvSpPr>
        <xdr:cNvPr id="107" name="大かっこ 106">
          <a:extLst>
            <a:ext uri="{FF2B5EF4-FFF2-40B4-BE49-F238E27FC236}">
              <a16:creationId xmlns:a16="http://schemas.microsoft.com/office/drawing/2014/main" id="{00000000-0008-0000-0000-00006B000000}"/>
            </a:ext>
          </a:extLst>
        </xdr:cNvPr>
        <xdr:cNvSpPr/>
      </xdr:nvSpPr>
      <xdr:spPr bwMode="auto">
        <a:xfrm>
          <a:off x="7355417" y="8043334"/>
          <a:ext cx="117856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41</xdr:row>
      <xdr:rowOff>52917</xdr:rowOff>
    </xdr:from>
    <xdr:to>
      <xdr:col>34</xdr:col>
      <xdr:colOff>236643</xdr:colOff>
      <xdr:row>41</xdr:row>
      <xdr:rowOff>179917</xdr:rowOff>
    </xdr:to>
    <xdr:sp macro="" textlink="">
      <xdr:nvSpPr>
        <xdr:cNvPr id="109" name="大かっこ 108">
          <a:extLst>
            <a:ext uri="{FF2B5EF4-FFF2-40B4-BE49-F238E27FC236}">
              <a16:creationId xmlns:a16="http://schemas.microsoft.com/office/drawing/2014/main" id="{00000000-0008-0000-0000-00006D000000}"/>
            </a:ext>
          </a:extLst>
        </xdr:cNvPr>
        <xdr:cNvSpPr/>
      </xdr:nvSpPr>
      <xdr:spPr bwMode="auto">
        <a:xfrm>
          <a:off x="7344833" y="8985250"/>
          <a:ext cx="117856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35</xdr:row>
      <xdr:rowOff>52917</xdr:rowOff>
    </xdr:from>
    <xdr:to>
      <xdr:col>25</xdr:col>
      <xdr:colOff>190499</xdr:colOff>
      <xdr:row>35</xdr:row>
      <xdr:rowOff>184150</xdr:rowOff>
    </xdr:to>
    <xdr:sp macro="" textlink="">
      <xdr:nvSpPr>
        <xdr:cNvPr id="111" name="大かっこ 110">
          <a:extLst>
            <a:ext uri="{FF2B5EF4-FFF2-40B4-BE49-F238E27FC236}">
              <a16:creationId xmlns:a16="http://schemas.microsoft.com/office/drawing/2014/main" id="{00000000-0008-0000-0000-00006F000000}"/>
            </a:ext>
          </a:extLst>
        </xdr:cNvPr>
        <xdr:cNvSpPr/>
      </xdr:nvSpPr>
      <xdr:spPr bwMode="auto">
        <a:xfrm>
          <a:off x="4995333" y="6836834"/>
          <a:ext cx="114299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37</xdr:row>
      <xdr:rowOff>52917</xdr:rowOff>
    </xdr:from>
    <xdr:to>
      <xdr:col>25</xdr:col>
      <xdr:colOff>190499</xdr:colOff>
      <xdr:row>37</xdr:row>
      <xdr:rowOff>184150</xdr:rowOff>
    </xdr:to>
    <xdr:sp macro="" textlink="">
      <xdr:nvSpPr>
        <xdr:cNvPr id="112" name="大かっこ 111">
          <a:extLst>
            <a:ext uri="{FF2B5EF4-FFF2-40B4-BE49-F238E27FC236}">
              <a16:creationId xmlns:a16="http://schemas.microsoft.com/office/drawing/2014/main" id="{00000000-0008-0000-0000-000070000000}"/>
            </a:ext>
          </a:extLst>
        </xdr:cNvPr>
        <xdr:cNvSpPr/>
      </xdr:nvSpPr>
      <xdr:spPr bwMode="auto">
        <a:xfrm>
          <a:off x="4995333" y="7535334"/>
          <a:ext cx="114299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39</xdr:row>
      <xdr:rowOff>52916</xdr:rowOff>
    </xdr:from>
    <xdr:to>
      <xdr:col>25</xdr:col>
      <xdr:colOff>190499</xdr:colOff>
      <xdr:row>39</xdr:row>
      <xdr:rowOff>184149</xdr:rowOff>
    </xdr:to>
    <xdr:sp macro="" textlink="">
      <xdr:nvSpPr>
        <xdr:cNvPr id="114" name="大かっこ 113">
          <a:extLst>
            <a:ext uri="{FF2B5EF4-FFF2-40B4-BE49-F238E27FC236}">
              <a16:creationId xmlns:a16="http://schemas.microsoft.com/office/drawing/2014/main" id="{00000000-0008-0000-0000-000072000000}"/>
            </a:ext>
          </a:extLst>
        </xdr:cNvPr>
        <xdr:cNvSpPr/>
      </xdr:nvSpPr>
      <xdr:spPr bwMode="auto">
        <a:xfrm>
          <a:off x="4995333" y="8286749"/>
          <a:ext cx="114299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41</xdr:row>
      <xdr:rowOff>42333</xdr:rowOff>
    </xdr:from>
    <xdr:to>
      <xdr:col>25</xdr:col>
      <xdr:colOff>190499</xdr:colOff>
      <xdr:row>41</xdr:row>
      <xdr:rowOff>173566</xdr:rowOff>
    </xdr:to>
    <xdr:sp macro="" textlink="">
      <xdr:nvSpPr>
        <xdr:cNvPr id="115" name="大かっこ 114">
          <a:extLst>
            <a:ext uri="{FF2B5EF4-FFF2-40B4-BE49-F238E27FC236}">
              <a16:creationId xmlns:a16="http://schemas.microsoft.com/office/drawing/2014/main" id="{00000000-0008-0000-0000-000073000000}"/>
            </a:ext>
          </a:extLst>
        </xdr:cNvPr>
        <xdr:cNvSpPr/>
      </xdr:nvSpPr>
      <xdr:spPr bwMode="auto">
        <a:xfrm>
          <a:off x="4995333" y="8974666"/>
          <a:ext cx="114299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39</xdr:row>
      <xdr:rowOff>42333</xdr:rowOff>
    </xdr:from>
    <xdr:to>
      <xdr:col>34</xdr:col>
      <xdr:colOff>238547</xdr:colOff>
      <xdr:row>39</xdr:row>
      <xdr:rowOff>175048</xdr:rowOff>
    </xdr:to>
    <xdr:sp macro="" textlink="">
      <xdr:nvSpPr>
        <xdr:cNvPr id="116" name="大かっこ 115">
          <a:extLst>
            <a:ext uri="{FF2B5EF4-FFF2-40B4-BE49-F238E27FC236}">
              <a16:creationId xmlns:a16="http://schemas.microsoft.com/office/drawing/2014/main" id="{00000000-0008-0000-0000-000074000000}"/>
            </a:ext>
          </a:extLst>
        </xdr:cNvPr>
        <xdr:cNvSpPr/>
      </xdr:nvSpPr>
      <xdr:spPr bwMode="auto">
        <a:xfrm>
          <a:off x="7344833" y="8276166"/>
          <a:ext cx="1180464" cy="13271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42</xdr:row>
      <xdr:rowOff>42334</xdr:rowOff>
    </xdr:from>
    <xdr:to>
      <xdr:col>35</xdr:col>
      <xdr:colOff>3810</xdr:colOff>
      <xdr:row>42</xdr:row>
      <xdr:rowOff>169334</xdr:rowOff>
    </xdr:to>
    <xdr:sp macro="" textlink="">
      <xdr:nvSpPr>
        <xdr:cNvPr id="102" name="大かっこ 101">
          <a:extLst>
            <a:ext uri="{FF2B5EF4-FFF2-40B4-BE49-F238E27FC236}">
              <a16:creationId xmlns:a16="http://schemas.microsoft.com/office/drawing/2014/main" id="{00000000-0008-0000-0000-000066000000}"/>
            </a:ext>
          </a:extLst>
        </xdr:cNvPr>
        <xdr:cNvSpPr/>
      </xdr:nvSpPr>
      <xdr:spPr bwMode="auto">
        <a:xfrm>
          <a:off x="7357322" y="7293822"/>
          <a:ext cx="1178560"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43</xdr:row>
      <xdr:rowOff>38100</xdr:rowOff>
    </xdr:from>
    <xdr:to>
      <xdr:col>30</xdr:col>
      <xdr:colOff>318000</xdr:colOff>
      <xdr:row>43</xdr:row>
      <xdr:rowOff>164100</xdr:rowOff>
    </xdr:to>
    <xdr:sp macro="" textlink="">
      <xdr:nvSpPr>
        <xdr:cNvPr id="123" name="大かっこ 122">
          <a:extLst>
            <a:ext uri="{FF2B5EF4-FFF2-40B4-BE49-F238E27FC236}">
              <a16:creationId xmlns:a16="http://schemas.microsoft.com/office/drawing/2014/main" id="{00000000-0008-0000-0000-00007B000000}"/>
            </a:ext>
          </a:extLst>
        </xdr:cNvPr>
        <xdr:cNvSpPr/>
      </xdr:nvSpPr>
      <xdr:spPr bwMode="auto">
        <a:xfrm>
          <a:off x="6070600" y="8682567"/>
          <a:ext cx="1147733"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43</xdr:row>
      <xdr:rowOff>52916</xdr:rowOff>
    </xdr:from>
    <xdr:to>
      <xdr:col>25</xdr:col>
      <xdr:colOff>190499</xdr:colOff>
      <xdr:row>43</xdr:row>
      <xdr:rowOff>184149</xdr:rowOff>
    </xdr:to>
    <xdr:sp macro="" textlink="">
      <xdr:nvSpPr>
        <xdr:cNvPr id="125" name="大かっこ 124">
          <a:extLst>
            <a:ext uri="{FF2B5EF4-FFF2-40B4-BE49-F238E27FC236}">
              <a16:creationId xmlns:a16="http://schemas.microsoft.com/office/drawing/2014/main" id="{00000000-0008-0000-0000-00007D000000}"/>
            </a:ext>
          </a:extLst>
        </xdr:cNvPr>
        <xdr:cNvSpPr/>
      </xdr:nvSpPr>
      <xdr:spPr bwMode="auto">
        <a:xfrm>
          <a:off x="4936067" y="8697383"/>
          <a:ext cx="1121832"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43</xdr:row>
      <xdr:rowOff>42333</xdr:rowOff>
    </xdr:from>
    <xdr:to>
      <xdr:col>34</xdr:col>
      <xdr:colOff>238547</xdr:colOff>
      <xdr:row>43</xdr:row>
      <xdr:rowOff>175048</xdr:rowOff>
    </xdr:to>
    <xdr:sp macro="" textlink="">
      <xdr:nvSpPr>
        <xdr:cNvPr id="126" name="大かっこ 125">
          <a:extLst>
            <a:ext uri="{FF2B5EF4-FFF2-40B4-BE49-F238E27FC236}">
              <a16:creationId xmlns:a16="http://schemas.microsoft.com/office/drawing/2014/main" id="{00000000-0008-0000-0000-00007E000000}"/>
            </a:ext>
          </a:extLst>
        </xdr:cNvPr>
        <xdr:cNvSpPr/>
      </xdr:nvSpPr>
      <xdr:spPr bwMode="auto">
        <a:xfrm>
          <a:off x="7247467" y="8686800"/>
          <a:ext cx="1161413" cy="13271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22860</xdr:colOff>
          <xdr:row>42</xdr:row>
          <xdr:rowOff>15240</xdr:rowOff>
        </xdr:from>
        <xdr:to>
          <xdr:col>29</xdr:col>
          <xdr:colOff>175260</xdr:colOff>
          <xdr:row>43</xdr:row>
          <xdr:rowOff>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ﾍﾞﾙﾄ・鞄・靴・傘特殊物性項目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26</xdr:row>
          <xdr:rowOff>22860</xdr:rowOff>
        </xdr:from>
        <xdr:to>
          <xdr:col>29</xdr:col>
          <xdr:colOff>160020</xdr:colOff>
          <xdr:row>26</xdr:row>
          <xdr:rowOff>213360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CARE LABEL LIST（ACC発行後）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26</xdr:row>
          <xdr:rowOff>15240</xdr:rowOff>
        </xdr:from>
        <xdr:to>
          <xdr:col>35</xdr:col>
          <xdr:colOff>106680</xdr:colOff>
          <xdr:row>26</xdr:row>
          <xdr:rowOff>213360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素材企画書（ACC発行前）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22860</xdr:rowOff>
        </xdr:from>
        <xdr:to>
          <xdr:col>7</xdr:col>
          <xdr:colOff>175260</xdr:colOff>
          <xdr:row>43</xdr:row>
          <xdr:rowOff>213360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平織以外の1d以下の織物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39</xdr:row>
          <xdr:rowOff>15240</xdr:rowOff>
        </xdr:from>
        <xdr:to>
          <xdr:col>5</xdr:col>
          <xdr:colOff>30480</xdr:colOff>
          <xdr:row>39</xdr:row>
          <xdr:rowOff>213360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複合繊維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39</xdr:row>
          <xdr:rowOff>7620</xdr:rowOff>
        </xdr:from>
        <xdr:to>
          <xdr:col>17</xdr:col>
          <xdr:colOff>160020</xdr:colOff>
          <xdr:row>39</xdr:row>
          <xdr:rowOff>198120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レンチング社製モダール・リヨセル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xdr:colOff>
          <xdr:row>23</xdr:row>
          <xdr:rowOff>22860</xdr:rowOff>
        </xdr:from>
        <xdr:to>
          <xdr:col>35</xdr:col>
          <xdr:colOff>198120</xdr:colOff>
          <xdr:row>25</xdr:row>
          <xdr:rowOff>22860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40</xdr:row>
          <xdr:rowOff>22860</xdr:rowOff>
        </xdr:from>
        <xdr:to>
          <xdr:col>24</xdr:col>
          <xdr:colOff>83820</xdr:colOff>
          <xdr:row>40</xdr:row>
          <xdr:rowOff>213360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製品検査</a:t>
              </a:r>
            </a:p>
          </xdr:txBody>
        </xdr:sp>
        <xdr:clientData/>
      </xdr:twoCellAnchor>
    </mc:Choice>
    <mc:Fallback/>
  </mc:AlternateContent>
  <xdr:twoCellAnchor>
    <xdr:from>
      <xdr:col>26</xdr:col>
      <xdr:colOff>0</xdr:colOff>
      <xdr:row>40</xdr:row>
      <xdr:rowOff>38100</xdr:rowOff>
    </xdr:from>
    <xdr:to>
      <xdr:col>30</xdr:col>
      <xdr:colOff>318000</xdr:colOff>
      <xdr:row>40</xdr:row>
      <xdr:rowOff>164100</xdr:rowOff>
    </xdr:to>
    <xdr:sp macro="" textlink="">
      <xdr:nvSpPr>
        <xdr:cNvPr id="96" name="大かっこ 95">
          <a:extLst>
            <a:ext uri="{FF2B5EF4-FFF2-40B4-BE49-F238E27FC236}">
              <a16:creationId xmlns:a16="http://schemas.microsoft.com/office/drawing/2014/main" id="{00000000-0008-0000-0000-000060000000}"/>
            </a:ext>
          </a:extLst>
        </xdr:cNvPr>
        <xdr:cNvSpPr/>
      </xdr:nvSpPr>
      <xdr:spPr bwMode="auto">
        <a:xfrm>
          <a:off x="6070600" y="8437033"/>
          <a:ext cx="11308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40</xdr:row>
      <xdr:rowOff>42333</xdr:rowOff>
    </xdr:from>
    <xdr:to>
      <xdr:col>34</xdr:col>
      <xdr:colOff>236643</xdr:colOff>
      <xdr:row>40</xdr:row>
      <xdr:rowOff>169333</xdr:rowOff>
    </xdr:to>
    <xdr:sp macro="" textlink="">
      <xdr:nvSpPr>
        <xdr:cNvPr id="98" name="大かっこ 97">
          <a:extLst>
            <a:ext uri="{FF2B5EF4-FFF2-40B4-BE49-F238E27FC236}">
              <a16:creationId xmlns:a16="http://schemas.microsoft.com/office/drawing/2014/main" id="{00000000-0008-0000-0000-000062000000}"/>
            </a:ext>
          </a:extLst>
        </xdr:cNvPr>
        <xdr:cNvSpPr/>
      </xdr:nvSpPr>
      <xdr:spPr bwMode="auto">
        <a:xfrm>
          <a:off x="7230533" y="8441266"/>
          <a:ext cx="1159510"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76200</xdr:colOff>
          <xdr:row>24</xdr:row>
          <xdr:rowOff>15240</xdr:rowOff>
        </xdr:from>
        <xdr:to>
          <xdr:col>18</xdr:col>
          <xdr:colOff>175260</xdr:colOff>
          <xdr:row>24</xdr:row>
          <xdr:rowOff>198120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Used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48</xdr:row>
          <xdr:rowOff>22860</xdr:rowOff>
        </xdr:from>
        <xdr:to>
          <xdr:col>10</xdr:col>
          <xdr:colOff>83820</xdr:colOff>
          <xdr:row>48</xdr:row>
          <xdr:rowOff>213360</xdr:rowOff>
        </xdr:to>
        <xdr:sp macro="" textlink="">
          <xdr:nvSpPr>
            <xdr:cNvPr id="1430" name="Option Button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48</xdr:row>
          <xdr:rowOff>22860</xdr:rowOff>
        </xdr:from>
        <xdr:to>
          <xdr:col>8</xdr:col>
          <xdr:colOff>83820</xdr:colOff>
          <xdr:row>48</xdr:row>
          <xdr:rowOff>220980</xdr:rowOff>
        </xdr:to>
        <xdr:sp macro="" textlink="">
          <xdr:nvSpPr>
            <xdr:cNvPr id="1431" name="Option Button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47</xdr:row>
          <xdr:rowOff>213360</xdr:rowOff>
        </xdr:from>
        <xdr:to>
          <xdr:col>11</xdr:col>
          <xdr:colOff>198120</xdr:colOff>
          <xdr:row>49</xdr:row>
          <xdr:rowOff>0</xdr:rowOff>
        </xdr:to>
        <xdr:sp macro="" textlink="">
          <xdr:nvSpPr>
            <xdr:cNvPr id="1432" name="Group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24</xdr:col>
      <xdr:colOff>17145</xdr:colOff>
      <xdr:row>5</xdr:row>
      <xdr:rowOff>72390</xdr:rowOff>
    </xdr:from>
    <xdr:to>
      <xdr:col>27</xdr:col>
      <xdr:colOff>17145</xdr:colOff>
      <xdr:row>6</xdr:row>
      <xdr:rowOff>34290</xdr:rowOff>
    </xdr:to>
    <xdr:pic>
      <xdr:nvPicPr>
        <xdr:cNvPr id="2" name="Picture 8">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4530" y="615315"/>
          <a:ext cx="628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32</xdr:col>
          <xdr:colOff>0</xdr:colOff>
          <xdr:row>15</xdr:row>
          <xdr:rowOff>0</xdr:rowOff>
        </xdr:from>
        <xdr:to>
          <xdr:col>36</xdr:col>
          <xdr:colOff>0</xdr:colOff>
          <xdr:row>16</xdr:row>
          <xdr:rowOff>22860</xdr:rowOff>
        </xdr:to>
        <xdr:sp macro="" textlink="">
          <xdr:nvSpPr>
            <xdr:cNvPr id="47105" name="Group Box 1" hidden="1">
              <a:extLst>
                <a:ext uri="{63B3BB69-23CF-44E3-9099-C40C66FF867C}">
                  <a14:compatExt spid="_x0000_s47105"/>
                </a:ext>
                <a:ext uri="{FF2B5EF4-FFF2-40B4-BE49-F238E27FC236}">
                  <a16:creationId xmlns:a16="http://schemas.microsoft.com/office/drawing/2014/main" id="{00000000-0008-0000-0100-000001B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16</xdr:row>
          <xdr:rowOff>0</xdr:rowOff>
        </xdr:from>
        <xdr:to>
          <xdr:col>36</xdr:col>
          <xdr:colOff>0</xdr:colOff>
          <xdr:row>17</xdr:row>
          <xdr:rowOff>22860</xdr:rowOff>
        </xdr:to>
        <xdr:sp macro="" textlink="">
          <xdr:nvSpPr>
            <xdr:cNvPr id="47106" name="Group Box 2" hidden="1">
              <a:extLst>
                <a:ext uri="{63B3BB69-23CF-44E3-9099-C40C66FF867C}">
                  <a14:compatExt spid="_x0000_s47106"/>
                </a:ext>
                <a:ext uri="{FF2B5EF4-FFF2-40B4-BE49-F238E27FC236}">
                  <a16:creationId xmlns:a16="http://schemas.microsoft.com/office/drawing/2014/main" id="{00000000-0008-0000-0100-000002B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16</xdr:row>
          <xdr:rowOff>30480</xdr:rowOff>
        </xdr:from>
        <xdr:to>
          <xdr:col>33</xdr:col>
          <xdr:colOff>251460</xdr:colOff>
          <xdr:row>17</xdr:row>
          <xdr:rowOff>0</xdr:rowOff>
        </xdr:to>
        <xdr:sp macro="" textlink="">
          <xdr:nvSpPr>
            <xdr:cNvPr id="47107" name="Option Button 3" hidden="1">
              <a:extLst>
                <a:ext uri="{63B3BB69-23CF-44E3-9099-C40C66FF867C}">
                  <a14:compatExt spid="_x0000_s47107"/>
                </a:ext>
                <a:ext uri="{FF2B5EF4-FFF2-40B4-BE49-F238E27FC236}">
                  <a16:creationId xmlns:a16="http://schemas.microsoft.com/office/drawing/2014/main" id="{00000000-0008-0000-01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15</xdr:row>
          <xdr:rowOff>7620</xdr:rowOff>
        </xdr:from>
        <xdr:to>
          <xdr:col>34</xdr:col>
          <xdr:colOff>0</xdr:colOff>
          <xdr:row>15</xdr:row>
          <xdr:rowOff>228600</xdr:rowOff>
        </xdr:to>
        <xdr:sp macro="" textlink="">
          <xdr:nvSpPr>
            <xdr:cNvPr id="47108" name="Option Button 4" descr="要" hidden="1">
              <a:extLst>
                <a:ext uri="{63B3BB69-23CF-44E3-9099-C40C66FF867C}">
                  <a14:compatExt spid="_x0000_s47108"/>
                </a:ext>
                <a:ext uri="{FF2B5EF4-FFF2-40B4-BE49-F238E27FC236}">
                  <a16:creationId xmlns:a16="http://schemas.microsoft.com/office/drawing/2014/main" id="{00000000-0008-0000-01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16</xdr:row>
          <xdr:rowOff>22860</xdr:rowOff>
        </xdr:from>
        <xdr:to>
          <xdr:col>35</xdr:col>
          <xdr:colOff>289560</xdr:colOff>
          <xdr:row>17</xdr:row>
          <xdr:rowOff>0</xdr:rowOff>
        </xdr:to>
        <xdr:sp macro="" textlink="">
          <xdr:nvSpPr>
            <xdr:cNvPr id="47109" name="Option Button 5" hidden="1">
              <a:extLst>
                <a:ext uri="{63B3BB69-23CF-44E3-9099-C40C66FF867C}">
                  <a14:compatExt spid="_x0000_s47109"/>
                </a:ext>
                <a:ext uri="{FF2B5EF4-FFF2-40B4-BE49-F238E27FC236}">
                  <a16:creationId xmlns:a16="http://schemas.microsoft.com/office/drawing/2014/main" id="{00000000-0008-0000-01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114300</xdr:colOff>
          <xdr:row>17</xdr:row>
          <xdr:rowOff>83820</xdr:rowOff>
        </xdr:from>
        <xdr:to>
          <xdr:col>33</xdr:col>
          <xdr:colOff>213360</xdr:colOff>
          <xdr:row>18</xdr:row>
          <xdr:rowOff>99060</xdr:rowOff>
        </xdr:to>
        <xdr:sp macro="" textlink="">
          <xdr:nvSpPr>
            <xdr:cNvPr id="47110" name="Option Button 6" hidden="1">
              <a:extLst>
                <a:ext uri="{63B3BB69-23CF-44E3-9099-C40C66FF867C}">
                  <a14:compatExt spid="_x0000_s47110"/>
                </a:ext>
                <a:ext uri="{FF2B5EF4-FFF2-40B4-BE49-F238E27FC236}">
                  <a16:creationId xmlns:a16="http://schemas.microsoft.com/office/drawing/2014/main" id="{00000000-0008-0000-01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17</xdr:row>
          <xdr:rowOff>83820</xdr:rowOff>
        </xdr:from>
        <xdr:to>
          <xdr:col>35</xdr:col>
          <xdr:colOff>213360</xdr:colOff>
          <xdr:row>18</xdr:row>
          <xdr:rowOff>99060</xdr:rowOff>
        </xdr:to>
        <xdr:sp macro="" textlink="">
          <xdr:nvSpPr>
            <xdr:cNvPr id="47111" name="Option Button 7" hidden="1">
              <a:extLst>
                <a:ext uri="{63B3BB69-23CF-44E3-9099-C40C66FF867C}">
                  <a14:compatExt spid="_x0000_s47111"/>
                </a:ext>
                <a:ext uri="{FF2B5EF4-FFF2-40B4-BE49-F238E27FC236}">
                  <a16:creationId xmlns:a16="http://schemas.microsoft.com/office/drawing/2014/main" id="{00000000-0008-0000-01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22860</xdr:rowOff>
        </xdr:from>
        <xdr:to>
          <xdr:col>4</xdr:col>
          <xdr:colOff>99060</xdr:colOff>
          <xdr:row>41</xdr:row>
          <xdr:rowOff>213360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1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皱</a:t>
              </a:r>
              <a:r>
                <a:rPr lang="ja-JP" altLang="en-US" sz="900" b="0" i="0" u="none" strike="noStrike" baseline="0">
                  <a:solidFill>
                    <a:srgbClr val="000000"/>
                  </a:solidFill>
                  <a:latin typeface="MS UI Gothic"/>
                  <a:ea typeface="MS UI Gothic"/>
                </a:rPr>
                <a:t>褶加工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41</xdr:row>
          <xdr:rowOff>7620</xdr:rowOff>
        </xdr:from>
        <xdr:to>
          <xdr:col>13</xdr:col>
          <xdr:colOff>106680</xdr:colOff>
          <xdr:row>41</xdr:row>
          <xdr:rowOff>198120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1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NSimSun"/>
                  <a:ea typeface="NSimSun"/>
                </a:rPr>
                <a:t>涂料印花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43</xdr:row>
          <xdr:rowOff>7620</xdr:rowOff>
        </xdr:from>
        <xdr:to>
          <xdr:col>13</xdr:col>
          <xdr:colOff>60960</xdr:colOff>
          <xdr:row>43</xdr:row>
          <xdr:rowOff>182880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1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金属</a:t>
              </a:r>
              <a:r>
                <a:rPr lang="ja-JP" altLang="en-US" sz="900" b="0" i="0" u="none" strike="noStrike" baseline="0">
                  <a:solidFill>
                    <a:srgbClr val="000000"/>
                  </a:solidFill>
                  <a:latin typeface="NSimSun"/>
                  <a:ea typeface="NSimSun"/>
                </a:rPr>
                <a:t>辅</a:t>
              </a:r>
              <a:r>
                <a:rPr lang="ja-JP" altLang="en-US" sz="900" b="0" i="0" u="none" strike="noStrike" baseline="0">
                  <a:solidFill>
                    <a:srgbClr val="000000"/>
                  </a:solidFill>
                  <a:latin typeface="MS UI Gothic"/>
                  <a:ea typeface="MS UI Gothic"/>
                </a:rPr>
                <a:t>料涂</a:t>
              </a:r>
              <a:r>
                <a:rPr lang="ja-JP" altLang="en-US" sz="900" b="0" i="0" u="none" strike="noStrike" baseline="0">
                  <a:solidFill>
                    <a:srgbClr val="000000"/>
                  </a:solidFill>
                  <a:latin typeface="NSimSun"/>
                  <a:ea typeface="NSimSun"/>
                </a:rPr>
                <a:t>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42</xdr:row>
          <xdr:rowOff>22860</xdr:rowOff>
        </xdr:from>
        <xdr:to>
          <xdr:col>4</xdr:col>
          <xdr:colOff>60960</xdr:colOff>
          <xdr:row>42</xdr:row>
          <xdr:rowOff>213360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1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硫化染料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41</xdr:row>
          <xdr:rowOff>228600</xdr:rowOff>
        </xdr:from>
        <xdr:to>
          <xdr:col>8</xdr:col>
          <xdr:colOff>160020</xdr:colOff>
          <xdr:row>43</xdr:row>
          <xdr:rowOff>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1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表面起毛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42</xdr:row>
          <xdr:rowOff>7620</xdr:rowOff>
        </xdr:from>
        <xdr:to>
          <xdr:col>17</xdr:col>
          <xdr:colOff>99060</xdr:colOff>
          <xdr:row>42</xdr:row>
          <xdr:rowOff>198120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01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双面</a:t>
              </a:r>
              <a:r>
                <a:rPr lang="ja-JP" altLang="en-US" sz="900" b="0" i="0" u="none" strike="noStrike" baseline="0">
                  <a:solidFill>
                    <a:srgbClr val="000000"/>
                  </a:solidFill>
                  <a:latin typeface="FangSong"/>
                  <a:ea typeface="FangSong"/>
                </a:rPr>
                <a:t>针织</a:t>
              </a:r>
              <a:r>
                <a:rPr lang="ja-JP" altLang="en-US" sz="900" b="0" i="0" u="none" strike="noStrike" baseline="0">
                  <a:solidFill>
                    <a:srgbClr val="000000"/>
                  </a:solidFill>
                  <a:latin typeface="MS UI Gothic"/>
                  <a:ea typeface="MS UI Gothic"/>
                </a:rPr>
                <a:t>构造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15240</xdr:rowOff>
        </xdr:from>
        <xdr:to>
          <xdr:col>8</xdr:col>
          <xdr:colOff>152400</xdr:colOff>
          <xdr:row>43</xdr:row>
          <xdr:rowOff>190500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01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a:t>
              </a:r>
              <a:r>
                <a:rPr lang="ja-JP" altLang="en-US" sz="900" b="0" i="0" u="none" strike="noStrike" baseline="0">
                  <a:solidFill>
                    <a:srgbClr val="000000"/>
                  </a:solidFill>
                  <a:latin typeface="FangSong"/>
                  <a:ea typeface="FangSong"/>
                </a:rPr>
                <a:t>纹织</a:t>
              </a:r>
              <a:r>
                <a:rPr lang="ja-JP" altLang="en-US" sz="900" b="0" i="0" u="none" strike="noStrike" baseline="0">
                  <a:solidFill>
                    <a:srgbClr val="000000"/>
                  </a:solidFill>
                  <a:latin typeface="MS UI Gothic"/>
                  <a:ea typeface="MS UI Gothic"/>
                </a:rPr>
                <a:t>物以外的1d以下的梭</a:t>
              </a:r>
              <a:r>
                <a:rPr lang="ja-JP" altLang="en-US" sz="900" b="0" i="0" u="none" strike="noStrike" baseline="0">
                  <a:solidFill>
                    <a:srgbClr val="000000"/>
                  </a:solidFill>
                  <a:latin typeface="FangSong"/>
                  <a:ea typeface="FangSong"/>
                </a:rPr>
                <a:t>织</a:t>
              </a:r>
              <a:r>
                <a:rPr lang="ja-JP" altLang="en-US" sz="900" b="0" i="0" u="none" strike="noStrike" baseline="0">
                  <a:solidFill>
                    <a:srgbClr val="000000"/>
                  </a:solidFill>
                  <a:latin typeface="MS UI Gothic"/>
                  <a:ea typeface="MS UI Gothic"/>
                </a:rPr>
                <a:t>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281940</xdr:colOff>
          <xdr:row>41</xdr:row>
          <xdr:rowOff>22860</xdr:rowOff>
        </xdr:from>
        <xdr:to>
          <xdr:col>16</xdr:col>
          <xdr:colOff>228600</xdr:colOff>
          <xdr:row>41</xdr:row>
          <xdr:rowOff>213360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01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毛条染色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41</xdr:row>
          <xdr:rowOff>22860</xdr:rowOff>
        </xdr:from>
        <xdr:to>
          <xdr:col>9</xdr:col>
          <xdr:colOff>213360</xdr:colOff>
          <xdr:row>41</xdr:row>
          <xdr:rowOff>213360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1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拒水加工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22860</xdr:rowOff>
        </xdr:from>
        <xdr:to>
          <xdr:col>3</xdr:col>
          <xdr:colOff>137160</xdr:colOff>
          <xdr:row>46</xdr:row>
          <xdr:rowOff>213360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1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46</xdr:row>
          <xdr:rowOff>7620</xdr:rowOff>
        </xdr:from>
        <xdr:to>
          <xdr:col>7</xdr:col>
          <xdr:colOff>60960</xdr:colOff>
          <xdr:row>46</xdr:row>
          <xdr:rowOff>213360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01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46</xdr:row>
          <xdr:rowOff>22860</xdr:rowOff>
        </xdr:from>
        <xdr:to>
          <xdr:col>10</xdr:col>
          <xdr:colOff>175260</xdr:colOff>
          <xdr:row>46</xdr:row>
          <xdr:rowOff>213360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1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下身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46</xdr:row>
          <xdr:rowOff>22860</xdr:rowOff>
        </xdr:from>
        <xdr:to>
          <xdr:col>14</xdr:col>
          <xdr:colOff>99060</xdr:colOff>
          <xdr:row>46</xdr:row>
          <xdr:rowOff>213360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1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衬</a:t>
              </a:r>
              <a:r>
                <a:rPr lang="ja-JP" altLang="en-US" sz="900" b="0" i="0" u="none" strike="noStrike" baseline="0">
                  <a:solidFill>
                    <a:srgbClr val="000000"/>
                  </a:solidFill>
                  <a:latin typeface="MS UI Gothic"/>
                  <a:ea typeface="MS UI Gothic"/>
                </a:rPr>
                <a:t>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7620</xdr:rowOff>
        </xdr:from>
        <xdr:to>
          <xdr:col>17</xdr:col>
          <xdr:colOff>175260</xdr:colOff>
          <xdr:row>47</xdr:row>
          <xdr:rowOff>213360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1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连</a:t>
              </a:r>
              <a:r>
                <a:rPr lang="ja-JP" altLang="en-US" sz="900" b="0" i="0" u="none" strike="noStrike" baseline="0">
                  <a:solidFill>
                    <a:srgbClr val="000000"/>
                  </a:solidFill>
                  <a:latin typeface="MS UI Gothic"/>
                  <a:ea typeface="MS UI Gothic"/>
                </a:rPr>
                <a:t>衣裙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22860</xdr:rowOff>
        </xdr:from>
        <xdr:to>
          <xdr:col>17</xdr:col>
          <xdr:colOff>137160</xdr:colOff>
          <xdr:row>46</xdr:row>
          <xdr:rowOff>213360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1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针织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22860</xdr:rowOff>
        </xdr:from>
        <xdr:to>
          <xdr:col>3</xdr:col>
          <xdr:colOff>137160</xdr:colOff>
          <xdr:row>47</xdr:row>
          <xdr:rowOff>213360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1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编织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47</xdr:row>
          <xdr:rowOff>30480</xdr:rowOff>
        </xdr:from>
        <xdr:to>
          <xdr:col>10</xdr:col>
          <xdr:colOff>213360</xdr:colOff>
          <xdr:row>47</xdr:row>
          <xdr:rowOff>213360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1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47</xdr:row>
          <xdr:rowOff>22860</xdr:rowOff>
        </xdr:from>
        <xdr:to>
          <xdr:col>14</xdr:col>
          <xdr:colOff>99060</xdr:colOff>
          <xdr:row>47</xdr:row>
          <xdr:rowOff>213360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1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婴</a:t>
              </a:r>
              <a:r>
                <a:rPr lang="ja-JP" altLang="en-US" sz="900" b="0" i="0" u="none" strike="noStrike" baseline="0">
                  <a:solidFill>
                    <a:srgbClr val="000000"/>
                  </a:solidFill>
                  <a:latin typeface="MS UI Gothic"/>
                  <a:ea typeface="MS UI Gothic"/>
                </a:rPr>
                <a:t>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47</xdr:row>
          <xdr:rowOff>22860</xdr:rowOff>
        </xdr:from>
        <xdr:to>
          <xdr:col>7</xdr:col>
          <xdr:colOff>60960</xdr:colOff>
          <xdr:row>47</xdr:row>
          <xdr:rowOff>213360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1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杂货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47</xdr:row>
          <xdr:rowOff>213360</xdr:rowOff>
        </xdr:from>
        <xdr:to>
          <xdr:col>11</xdr:col>
          <xdr:colOff>99060</xdr:colOff>
          <xdr:row>48</xdr:row>
          <xdr:rowOff>152400</xdr:rowOff>
        </xdr:to>
        <xdr:sp macro="" textlink="">
          <xdr:nvSpPr>
            <xdr:cNvPr id="47132" name="Group Box 28" hidden="1">
              <a:extLst>
                <a:ext uri="{63B3BB69-23CF-44E3-9099-C40C66FF867C}">
                  <a14:compatExt spid="_x0000_s47132"/>
                </a:ext>
                <a:ext uri="{FF2B5EF4-FFF2-40B4-BE49-F238E27FC236}">
                  <a16:creationId xmlns:a16="http://schemas.microsoft.com/office/drawing/2014/main" id="{00000000-0008-0000-0100-00001CB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83820</xdr:colOff>
          <xdr:row>19</xdr:row>
          <xdr:rowOff>30480</xdr:rowOff>
        </xdr:from>
        <xdr:to>
          <xdr:col>35</xdr:col>
          <xdr:colOff>327660</xdr:colOff>
          <xdr:row>20</xdr:row>
          <xdr:rowOff>175260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1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付属/副资材检查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22860</xdr:rowOff>
        </xdr:from>
        <xdr:to>
          <xdr:col>22</xdr:col>
          <xdr:colOff>251460</xdr:colOff>
          <xdr:row>25</xdr:row>
          <xdr:rowOff>22860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1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必须项目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27</xdr:row>
          <xdr:rowOff>30480</xdr:rowOff>
        </xdr:from>
        <xdr:to>
          <xdr:col>22</xdr:col>
          <xdr:colOff>175260</xdr:colOff>
          <xdr:row>28</xdr:row>
          <xdr:rowOff>22860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1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29</xdr:row>
          <xdr:rowOff>22860</xdr:rowOff>
        </xdr:from>
        <xdr:to>
          <xdr:col>23</xdr:col>
          <xdr:colOff>22860</xdr:colOff>
          <xdr:row>29</xdr:row>
          <xdr:rowOff>213360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1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指定项目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42</xdr:row>
          <xdr:rowOff>7620</xdr:rowOff>
        </xdr:from>
        <xdr:to>
          <xdr:col>12</xdr:col>
          <xdr:colOff>220980</xdr:colOff>
          <xdr:row>42</xdr:row>
          <xdr:rowOff>220980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1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里面起毛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32</xdr:row>
          <xdr:rowOff>22860</xdr:rowOff>
        </xdr:from>
        <xdr:to>
          <xdr:col>25</xdr:col>
          <xdr:colOff>22860</xdr:colOff>
          <xdr:row>32</xdr:row>
          <xdr:rowOff>213360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1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染色坚牢度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34</xdr:row>
          <xdr:rowOff>22860</xdr:rowOff>
        </xdr:from>
        <xdr:to>
          <xdr:col>23</xdr:col>
          <xdr:colOff>175260</xdr:colOff>
          <xdr:row>34</xdr:row>
          <xdr:rowOff>213360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1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安全性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36</xdr:row>
          <xdr:rowOff>7620</xdr:rowOff>
        </xdr:from>
        <xdr:to>
          <xdr:col>23</xdr:col>
          <xdr:colOff>60960</xdr:colOff>
          <xdr:row>36</xdr:row>
          <xdr:rowOff>213360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1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物性</a:t>
              </a:r>
            </a:p>
          </xdr:txBody>
        </xdr:sp>
        <xdr:clientData/>
      </xdr:twoCellAnchor>
    </mc:Choice>
    <mc:Fallback/>
  </mc:AlternateContent>
  <xdr:twoCellAnchor>
    <xdr:from>
      <xdr:col>20</xdr:col>
      <xdr:colOff>54610</xdr:colOff>
      <xdr:row>32</xdr:row>
      <xdr:rowOff>19050</xdr:rowOff>
    </xdr:from>
    <xdr:to>
      <xdr:col>20</xdr:col>
      <xdr:colOff>222250</xdr:colOff>
      <xdr:row>43</xdr:row>
      <xdr:rowOff>211667</xdr:rowOff>
    </xdr:to>
    <xdr:sp macro="" textlink="">
      <xdr:nvSpPr>
        <xdr:cNvPr id="39" name="左大かっこ 38">
          <a:extLst>
            <a:ext uri="{FF2B5EF4-FFF2-40B4-BE49-F238E27FC236}">
              <a16:creationId xmlns:a16="http://schemas.microsoft.com/office/drawing/2014/main" id="{00000000-0008-0000-0100-000027000000}"/>
            </a:ext>
          </a:extLst>
        </xdr:cNvPr>
        <xdr:cNvSpPr/>
      </xdr:nvSpPr>
      <xdr:spPr bwMode="auto">
        <a:xfrm>
          <a:off x="4838277" y="6369050"/>
          <a:ext cx="167640" cy="2806700"/>
        </a:xfrm>
        <a:prstGeom prst="leftBracket">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latin typeface="Ebrima" panose="02000000000000000000" pitchFamily="2" charset="0"/>
            <a:ea typeface="FangSong" panose="02010609060101010101" pitchFamily="49" charset="-122"/>
            <a:cs typeface="Ebrima" panose="02000000000000000000" pitchFamily="2" charset="0"/>
          </a:endParaRPr>
        </a:p>
      </xdr:txBody>
    </xdr:sp>
    <xdr:clientData/>
  </xdr:twoCellAnchor>
  <mc:AlternateContent xmlns:mc="http://schemas.openxmlformats.org/markup-compatibility/2006">
    <mc:Choice xmlns:a14="http://schemas.microsoft.com/office/drawing/2010/main" Requires="a14">
      <xdr:twoCellAnchor editAs="oneCell">
        <xdr:from>
          <xdr:col>13</xdr:col>
          <xdr:colOff>289560</xdr:colOff>
          <xdr:row>42</xdr:row>
          <xdr:rowOff>228600</xdr:rowOff>
        </xdr:from>
        <xdr:to>
          <xdr:col>18</xdr:col>
          <xdr:colOff>160020</xdr:colOff>
          <xdr:row>43</xdr:row>
          <xdr:rowOff>213360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1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聚</a:t>
              </a:r>
              <a:r>
                <a:rPr lang="ja-JP" altLang="en-US" sz="900" b="0" i="0" u="none" strike="noStrike" baseline="0">
                  <a:solidFill>
                    <a:srgbClr val="000000"/>
                  </a:solidFill>
                  <a:latin typeface="FangSong"/>
                  <a:ea typeface="FangSong"/>
                </a:rPr>
                <a:t>酰</a:t>
              </a:r>
              <a:r>
                <a:rPr lang="ja-JP" altLang="en-US" sz="900" b="0" i="0" u="none" strike="noStrike" baseline="0">
                  <a:solidFill>
                    <a:srgbClr val="000000"/>
                  </a:solidFill>
                  <a:latin typeface="MS UI Gothic"/>
                  <a:ea typeface="MS UI Gothic"/>
                </a:rPr>
                <a:t>胺粘合</a:t>
              </a:r>
              <a:r>
                <a:rPr lang="ja-JP" altLang="en-US" sz="900" b="0" i="0" u="none" strike="noStrike" baseline="0">
                  <a:solidFill>
                    <a:srgbClr val="000000"/>
                  </a:solidFill>
                  <a:latin typeface="FangSong"/>
                  <a:ea typeface="FangSong"/>
                </a:rPr>
                <a:t>衬</a:t>
              </a:r>
              <a:r>
                <a:rPr lang="ja-JP" altLang="en-US" sz="900" b="0" i="0" u="none" strike="noStrike" baseline="0">
                  <a:solidFill>
                    <a:srgbClr val="000000"/>
                  </a:solidFill>
                  <a:latin typeface="MS UI Gothic"/>
                  <a:ea typeface="MS UI Gothic"/>
                </a:rPr>
                <a:t>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44</xdr:row>
          <xdr:rowOff>7620</xdr:rowOff>
        </xdr:from>
        <xdr:to>
          <xdr:col>5</xdr:col>
          <xdr:colOff>99060</xdr:colOff>
          <xdr:row>44</xdr:row>
          <xdr:rowOff>198120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1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肩带用弹力带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27</xdr:row>
          <xdr:rowOff>22860</xdr:rowOff>
        </xdr:from>
        <xdr:to>
          <xdr:col>27</xdr:col>
          <xdr:colOff>129540</xdr:colOff>
          <xdr:row>27</xdr:row>
          <xdr:rowOff>205740</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01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追加检查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38</xdr:row>
          <xdr:rowOff>22860</xdr:rowOff>
        </xdr:from>
        <xdr:to>
          <xdr:col>24</xdr:col>
          <xdr:colOff>0</xdr:colOff>
          <xdr:row>38</xdr:row>
          <xdr:rowOff>213360</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01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机能性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40</xdr:row>
          <xdr:rowOff>22860</xdr:rowOff>
        </xdr:from>
        <xdr:to>
          <xdr:col>24</xdr:col>
          <xdr:colOff>99060</xdr:colOff>
          <xdr:row>40</xdr:row>
          <xdr:rowOff>213360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1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制品检查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19</xdr:row>
          <xdr:rowOff>38100</xdr:rowOff>
        </xdr:from>
        <xdr:to>
          <xdr:col>30</xdr:col>
          <xdr:colOff>304800</xdr:colOff>
          <xdr:row>20</xdr:row>
          <xdr:rowOff>175260</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01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面料检查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19</xdr:row>
          <xdr:rowOff>45720</xdr:rowOff>
        </xdr:from>
        <xdr:to>
          <xdr:col>26</xdr:col>
          <xdr:colOff>137160</xdr:colOff>
          <xdr:row>20</xdr:row>
          <xdr:rowOff>175260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1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制品检查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44</xdr:row>
          <xdr:rowOff>15240</xdr:rowOff>
        </xdr:from>
        <xdr:to>
          <xdr:col>13</xdr:col>
          <xdr:colOff>114300</xdr:colOff>
          <xdr:row>44</xdr:row>
          <xdr:rowOff>198120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1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使用了</a:t>
              </a:r>
              <a:r>
                <a:rPr lang="ja-JP" altLang="en-US" sz="900" b="0" i="0" u="none" strike="noStrike" baseline="0">
                  <a:solidFill>
                    <a:srgbClr val="000000"/>
                  </a:solidFill>
                  <a:latin typeface="NSimSun"/>
                  <a:ea typeface="NSimSun"/>
                </a:rPr>
                <a:t>导电纤维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15</xdr:row>
          <xdr:rowOff>7620</xdr:rowOff>
        </xdr:from>
        <xdr:to>
          <xdr:col>35</xdr:col>
          <xdr:colOff>251460</xdr:colOff>
          <xdr:row>15</xdr:row>
          <xdr:rowOff>228600</xdr:rowOff>
        </xdr:to>
        <xdr:sp macro="" textlink="">
          <xdr:nvSpPr>
            <xdr:cNvPr id="47150" name="Option Button 46" descr="不要" hidden="1">
              <a:extLst>
                <a:ext uri="{63B3BB69-23CF-44E3-9099-C40C66FF867C}">
                  <a14:compatExt spid="_x0000_s47150"/>
                </a:ext>
                <a:ext uri="{FF2B5EF4-FFF2-40B4-BE49-F238E27FC236}">
                  <a16:creationId xmlns:a16="http://schemas.microsoft.com/office/drawing/2014/main" id="{00000000-0008-0000-01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xdr:row>
          <xdr:rowOff>106680</xdr:rowOff>
        </xdr:from>
        <xdr:to>
          <xdr:col>4</xdr:col>
          <xdr:colOff>137160</xdr:colOff>
          <xdr:row>6</xdr:row>
          <xdr:rowOff>152400</xdr:rowOff>
        </xdr:to>
        <xdr:sp macro="" textlink="">
          <xdr:nvSpPr>
            <xdr:cNvPr id="47154" name="Option Button 50" hidden="1">
              <a:extLst>
                <a:ext uri="{63B3BB69-23CF-44E3-9099-C40C66FF867C}">
                  <a14:compatExt spid="_x0000_s47154"/>
                </a:ext>
                <a:ext uri="{FF2B5EF4-FFF2-40B4-BE49-F238E27FC236}">
                  <a16:creationId xmlns:a16="http://schemas.microsoft.com/office/drawing/2014/main" id="{00000000-0008-0000-0100-00003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5</xdr:row>
          <xdr:rowOff>106680</xdr:rowOff>
        </xdr:from>
        <xdr:to>
          <xdr:col>10</xdr:col>
          <xdr:colOff>99060</xdr:colOff>
          <xdr:row>6</xdr:row>
          <xdr:rowOff>152400</xdr:rowOff>
        </xdr:to>
        <xdr:sp macro="" textlink="">
          <xdr:nvSpPr>
            <xdr:cNvPr id="47155" name="Option Button 51" hidden="1">
              <a:extLst>
                <a:ext uri="{63B3BB69-23CF-44E3-9099-C40C66FF867C}">
                  <a14:compatExt spid="_x0000_s47155"/>
                </a:ext>
                <a:ext uri="{FF2B5EF4-FFF2-40B4-BE49-F238E27FC236}">
                  <a16:creationId xmlns:a16="http://schemas.microsoft.com/office/drawing/2014/main" id="{00000000-0008-0000-01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5</xdr:row>
          <xdr:rowOff>106680</xdr:rowOff>
        </xdr:from>
        <xdr:to>
          <xdr:col>15</xdr:col>
          <xdr:colOff>60960</xdr:colOff>
          <xdr:row>6</xdr:row>
          <xdr:rowOff>152400</xdr:rowOff>
        </xdr:to>
        <xdr:sp macro="" textlink="">
          <xdr:nvSpPr>
            <xdr:cNvPr id="47156" name="Option Button 52" hidden="1">
              <a:extLst>
                <a:ext uri="{63B3BB69-23CF-44E3-9099-C40C66FF867C}">
                  <a14:compatExt spid="_x0000_s47156"/>
                </a:ext>
                <a:ext uri="{FF2B5EF4-FFF2-40B4-BE49-F238E27FC236}">
                  <a16:creationId xmlns:a16="http://schemas.microsoft.com/office/drawing/2014/main" id="{00000000-0008-0000-01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5</xdr:row>
          <xdr:rowOff>106680</xdr:rowOff>
        </xdr:from>
        <xdr:to>
          <xdr:col>20</xdr:col>
          <xdr:colOff>213360</xdr:colOff>
          <xdr:row>6</xdr:row>
          <xdr:rowOff>152400</xdr:rowOff>
        </xdr:to>
        <xdr:sp macro="" textlink="">
          <xdr:nvSpPr>
            <xdr:cNvPr id="47157" name="Option Button 53" hidden="1">
              <a:extLst>
                <a:ext uri="{63B3BB69-23CF-44E3-9099-C40C66FF867C}">
                  <a14:compatExt spid="_x0000_s47157"/>
                </a:ext>
                <a:ext uri="{FF2B5EF4-FFF2-40B4-BE49-F238E27FC236}">
                  <a16:creationId xmlns:a16="http://schemas.microsoft.com/office/drawing/2014/main" id="{00000000-0008-0000-0100-00003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xdr:row>
          <xdr:rowOff>60960</xdr:rowOff>
        </xdr:from>
        <xdr:to>
          <xdr:col>35</xdr:col>
          <xdr:colOff>304800</xdr:colOff>
          <xdr:row>18</xdr:row>
          <xdr:rowOff>152400</xdr:rowOff>
        </xdr:to>
        <xdr:sp macro="" textlink="">
          <xdr:nvSpPr>
            <xdr:cNvPr id="47158" name="Group Box 54" hidden="1">
              <a:extLst>
                <a:ext uri="{63B3BB69-23CF-44E3-9099-C40C66FF867C}">
                  <a14:compatExt spid="_x0000_s47158"/>
                </a:ext>
                <a:ext uri="{FF2B5EF4-FFF2-40B4-BE49-F238E27FC236}">
                  <a16:creationId xmlns:a16="http://schemas.microsoft.com/office/drawing/2014/main" id="{00000000-0008-0000-0100-000036B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4</xdr:row>
          <xdr:rowOff>266700</xdr:rowOff>
        </xdr:from>
        <xdr:to>
          <xdr:col>21</xdr:col>
          <xdr:colOff>99060</xdr:colOff>
          <xdr:row>7</xdr:row>
          <xdr:rowOff>0</xdr:rowOff>
        </xdr:to>
        <xdr:sp macro="" textlink="">
          <xdr:nvSpPr>
            <xdr:cNvPr id="47159" name="Group Box 55" hidden="1">
              <a:extLst>
                <a:ext uri="{63B3BB69-23CF-44E3-9099-C40C66FF867C}">
                  <a14:compatExt spid="_x0000_s47159"/>
                </a:ext>
                <a:ext uri="{FF2B5EF4-FFF2-40B4-BE49-F238E27FC236}">
                  <a16:creationId xmlns:a16="http://schemas.microsoft.com/office/drawing/2014/main" id="{00000000-0008-0000-0100-000037B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26</xdr:col>
      <xdr:colOff>0</xdr:colOff>
      <xdr:row>33</xdr:row>
      <xdr:rowOff>38100</xdr:rowOff>
    </xdr:from>
    <xdr:to>
      <xdr:col>30</xdr:col>
      <xdr:colOff>321810</xdr:colOff>
      <xdr:row>33</xdr:row>
      <xdr:rowOff>167910</xdr:rowOff>
    </xdr:to>
    <xdr:sp macro="" textlink="">
      <xdr:nvSpPr>
        <xdr:cNvPr id="59" name="大かっこ 58">
          <a:extLst>
            <a:ext uri="{FF2B5EF4-FFF2-40B4-BE49-F238E27FC236}">
              <a16:creationId xmlns:a16="http://schemas.microsoft.com/office/drawing/2014/main" id="{00000000-0008-0000-0100-00003B000000}"/>
            </a:ext>
          </a:extLst>
        </xdr:cNvPr>
        <xdr:cNvSpPr/>
      </xdr:nvSpPr>
      <xdr:spPr bwMode="auto">
        <a:xfrm>
          <a:off x="6162675" y="6543675"/>
          <a:ext cx="1163820" cy="13362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37</xdr:row>
      <xdr:rowOff>38100</xdr:rowOff>
    </xdr:from>
    <xdr:to>
      <xdr:col>30</xdr:col>
      <xdr:colOff>318000</xdr:colOff>
      <xdr:row>37</xdr:row>
      <xdr:rowOff>164100</xdr:rowOff>
    </xdr:to>
    <xdr:sp macro="" textlink="">
      <xdr:nvSpPr>
        <xdr:cNvPr id="60" name="大かっこ 59">
          <a:extLst>
            <a:ext uri="{FF2B5EF4-FFF2-40B4-BE49-F238E27FC236}">
              <a16:creationId xmlns:a16="http://schemas.microsoft.com/office/drawing/2014/main" id="{00000000-0008-0000-0100-00003C000000}"/>
            </a:ext>
          </a:extLst>
        </xdr:cNvPr>
        <xdr:cNvSpPr/>
      </xdr:nvSpPr>
      <xdr:spPr bwMode="auto">
        <a:xfrm>
          <a:off x="6162675" y="745807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41</xdr:row>
      <xdr:rowOff>38100</xdr:rowOff>
    </xdr:from>
    <xdr:to>
      <xdr:col>30</xdr:col>
      <xdr:colOff>318000</xdr:colOff>
      <xdr:row>41</xdr:row>
      <xdr:rowOff>164100</xdr:rowOff>
    </xdr:to>
    <xdr:sp macro="" textlink="">
      <xdr:nvSpPr>
        <xdr:cNvPr id="61" name="大かっこ 60">
          <a:extLst>
            <a:ext uri="{FF2B5EF4-FFF2-40B4-BE49-F238E27FC236}">
              <a16:creationId xmlns:a16="http://schemas.microsoft.com/office/drawing/2014/main" id="{00000000-0008-0000-0100-00003D000000}"/>
            </a:ext>
          </a:extLst>
        </xdr:cNvPr>
        <xdr:cNvSpPr/>
      </xdr:nvSpPr>
      <xdr:spPr bwMode="auto">
        <a:xfrm>
          <a:off x="6162675" y="842962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32</xdr:row>
      <xdr:rowOff>38100</xdr:rowOff>
    </xdr:from>
    <xdr:to>
      <xdr:col>30</xdr:col>
      <xdr:colOff>321810</xdr:colOff>
      <xdr:row>32</xdr:row>
      <xdr:rowOff>167910</xdr:rowOff>
    </xdr:to>
    <xdr:sp macro="" textlink="">
      <xdr:nvSpPr>
        <xdr:cNvPr id="62" name="大かっこ 61">
          <a:extLst>
            <a:ext uri="{FF2B5EF4-FFF2-40B4-BE49-F238E27FC236}">
              <a16:creationId xmlns:a16="http://schemas.microsoft.com/office/drawing/2014/main" id="{00000000-0008-0000-0100-00003E000000}"/>
            </a:ext>
          </a:extLst>
        </xdr:cNvPr>
        <xdr:cNvSpPr/>
      </xdr:nvSpPr>
      <xdr:spPr bwMode="auto">
        <a:xfrm>
          <a:off x="6162675" y="6315075"/>
          <a:ext cx="1163820" cy="13362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34</xdr:row>
      <xdr:rowOff>38100</xdr:rowOff>
    </xdr:from>
    <xdr:to>
      <xdr:col>30</xdr:col>
      <xdr:colOff>318000</xdr:colOff>
      <xdr:row>34</xdr:row>
      <xdr:rowOff>164100</xdr:rowOff>
    </xdr:to>
    <xdr:sp macro="" textlink="">
      <xdr:nvSpPr>
        <xdr:cNvPr id="63" name="大かっこ 62">
          <a:extLst>
            <a:ext uri="{FF2B5EF4-FFF2-40B4-BE49-F238E27FC236}">
              <a16:creationId xmlns:a16="http://schemas.microsoft.com/office/drawing/2014/main" id="{00000000-0008-0000-0100-00003F000000}"/>
            </a:ext>
          </a:extLst>
        </xdr:cNvPr>
        <xdr:cNvSpPr/>
      </xdr:nvSpPr>
      <xdr:spPr bwMode="auto">
        <a:xfrm>
          <a:off x="6162675" y="677227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36</xdr:row>
      <xdr:rowOff>38100</xdr:rowOff>
    </xdr:from>
    <xdr:to>
      <xdr:col>30</xdr:col>
      <xdr:colOff>318000</xdr:colOff>
      <xdr:row>36</xdr:row>
      <xdr:rowOff>164100</xdr:rowOff>
    </xdr:to>
    <xdr:sp macro="" textlink="">
      <xdr:nvSpPr>
        <xdr:cNvPr id="64" name="大かっこ 63">
          <a:extLst>
            <a:ext uri="{FF2B5EF4-FFF2-40B4-BE49-F238E27FC236}">
              <a16:creationId xmlns:a16="http://schemas.microsoft.com/office/drawing/2014/main" id="{00000000-0008-0000-0100-000040000000}"/>
            </a:ext>
          </a:extLst>
        </xdr:cNvPr>
        <xdr:cNvSpPr/>
      </xdr:nvSpPr>
      <xdr:spPr bwMode="auto">
        <a:xfrm>
          <a:off x="6162675" y="722947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40</xdr:row>
      <xdr:rowOff>38100</xdr:rowOff>
    </xdr:from>
    <xdr:to>
      <xdr:col>30</xdr:col>
      <xdr:colOff>318000</xdr:colOff>
      <xdr:row>40</xdr:row>
      <xdr:rowOff>164100</xdr:rowOff>
    </xdr:to>
    <xdr:sp macro="" textlink="">
      <xdr:nvSpPr>
        <xdr:cNvPr id="65" name="大かっこ 64">
          <a:extLst>
            <a:ext uri="{FF2B5EF4-FFF2-40B4-BE49-F238E27FC236}">
              <a16:creationId xmlns:a16="http://schemas.microsoft.com/office/drawing/2014/main" id="{00000000-0008-0000-0100-000041000000}"/>
            </a:ext>
          </a:extLst>
        </xdr:cNvPr>
        <xdr:cNvSpPr/>
      </xdr:nvSpPr>
      <xdr:spPr bwMode="auto">
        <a:xfrm>
          <a:off x="6162675" y="820102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39</xdr:row>
      <xdr:rowOff>38100</xdr:rowOff>
    </xdr:from>
    <xdr:to>
      <xdr:col>30</xdr:col>
      <xdr:colOff>318000</xdr:colOff>
      <xdr:row>39</xdr:row>
      <xdr:rowOff>164100</xdr:rowOff>
    </xdr:to>
    <xdr:sp macro="" textlink="">
      <xdr:nvSpPr>
        <xdr:cNvPr id="66" name="大かっこ 65">
          <a:extLst>
            <a:ext uri="{FF2B5EF4-FFF2-40B4-BE49-F238E27FC236}">
              <a16:creationId xmlns:a16="http://schemas.microsoft.com/office/drawing/2014/main" id="{00000000-0008-0000-0100-000042000000}"/>
            </a:ext>
          </a:extLst>
        </xdr:cNvPr>
        <xdr:cNvSpPr/>
      </xdr:nvSpPr>
      <xdr:spPr bwMode="auto">
        <a:xfrm>
          <a:off x="6162675" y="791527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35</xdr:row>
      <xdr:rowOff>38100</xdr:rowOff>
    </xdr:from>
    <xdr:to>
      <xdr:col>30</xdr:col>
      <xdr:colOff>318000</xdr:colOff>
      <xdr:row>35</xdr:row>
      <xdr:rowOff>164100</xdr:rowOff>
    </xdr:to>
    <xdr:sp macro="" textlink="">
      <xdr:nvSpPr>
        <xdr:cNvPr id="67" name="大かっこ 66">
          <a:extLst>
            <a:ext uri="{FF2B5EF4-FFF2-40B4-BE49-F238E27FC236}">
              <a16:creationId xmlns:a16="http://schemas.microsoft.com/office/drawing/2014/main" id="{00000000-0008-0000-0100-000043000000}"/>
            </a:ext>
          </a:extLst>
        </xdr:cNvPr>
        <xdr:cNvSpPr/>
      </xdr:nvSpPr>
      <xdr:spPr bwMode="auto">
        <a:xfrm>
          <a:off x="6162675" y="700087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38</xdr:row>
      <xdr:rowOff>38100</xdr:rowOff>
    </xdr:from>
    <xdr:to>
      <xdr:col>30</xdr:col>
      <xdr:colOff>318000</xdr:colOff>
      <xdr:row>38</xdr:row>
      <xdr:rowOff>164100</xdr:rowOff>
    </xdr:to>
    <xdr:sp macro="" textlink="">
      <xdr:nvSpPr>
        <xdr:cNvPr id="69" name="大かっこ 68">
          <a:extLst>
            <a:ext uri="{FF2B5EF4-FFF2-40B4-BE49-F238E27FC236}">
              <a16:creationId xmlns:a16="http://schemas.microsoft.com/office/drawing/2014/main" id="{00000000-0008-0000-0100-000045000000}"/>
            </a:ext>
          </a:extLst>
        </xdr:cNvPr>
        <xdr:cNvSpPr/>
      </xdr:nvSpPr>
      <xdr:spPr bwMode="auto">
        <a:xfrm>
          <a:off x="6162675" y="768667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33</xdr:row>
      <xdr:rowOff>37465</xdr:rowOff>
    </xdr:from>
    <xdr:to>
      <xdr:col>35</xdr:col>
      <xdr:colOff>1905</xdr:colOff>
      <xdr:row>33</xdr:row>
      <xdr:rowOff>162560</xdr:rowOff>
    </xdr:to>
    <xdr:sp macro="" textlink="">
      <xdr:nvSpPr>
        <xdr:cNvPr id="70" name="大かっこ 69">
          <a:extLst>
            <a:ext uri="{FF2B5EF4-FFF2-40B4-BE49-F238E27FC236}">
              <a16:creationId xmlns:a16="http://schemas.microsoft.com/office/drawing/2014/main" id="{00000000-0008-0000-0100-000046000000}"/>
            </a:ext>
          </a:extLst>
        </xdr:cNvPr>
        <xdr:cNvSpPr/>
      </xdr:nvSpPr>
      <xdr:spPr bwMode="auto">
        <a:xfrm>
          <a:off x="7356264" y="6543040"/>
          <a:ext cx="1160991"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32</xdr:row>
      <xdr:rowOff>42333</xdr:rowOff>
    </xdr:from>
    <xdr:to>
      <xdr:col>35</xdr:col>
      <xdr:colOff>3809</xdr:colOff>
      <xdr:row>32</xdr:row>
      <xdr:rowOff>169333</xdr:rowOff>
    </xdr:to>
    <xdr:sp macro="" textlink="">
      <xdr:nvSpPr>
        <xdr:cNvPr id="71" name="大かっこ 70">
          <a:extLst>
            <a:ext uri="{FF2B5EF4-FFF2-40B4-BE49-F238E27FC236}">
              <a16:creationId xmlns:a16="http://schemas.microsoft.com/office/drawing/2014/main" id="{00000000-0008-0000-0100-000047000000}"/>
            </a:ext>
          </a:extLst>
        </xdr:cNvPr>
        <xdr:cNvSpPr/>
      </xdr:nvSpPr>
      <xdr:spPr bwMode="auto">
        <a:xfrm>
          <a:off x="7356263" y="6321213"/>
          <a:ext cx="1162896"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34</xdr:row>
      <xdr:rowOff>42333</xdr:rowOff>
    </xdr:from>
    <xdr:to>
      <xdr:col>34</xdr:col>
      <xdr:colOff>236643</xdr:colOff>
      <xdr:row>34</xdr:row>
      <xdr:rowOff>169333</xdr:rowOff>
    </xdr:to>
    <xdr:sp macro="" textlink="">
      <xdr:nvSpPr>
        <xdr:cNvPr id="72" name="大かっこ 71">
          <a:extLst>
            <a:ext uri="{FF2B5EF4-FFF2-40B4-BE49-F238E27FC236}">
              <a16:creationId xmlns:a16="http://schemas.microsoft.com/office/drawing/2014/main" id="{00000000-0008-0000-0100-000048000000}"/>
            </a:ext>
          </a:extLst>
        </xdr:cNvPr>
        <xdr:cNvSpPr/>
      </xdr:nvSpPr>
      <xdr:spPr bwMode="auto">
        <a:xfrm>
          <a:off x="7343775" y="6778413"/>
          <a:ext cx="1171998"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35</xdr:row>
      <xdr:rowOff>42334</xdr:rowOff>
    </xdr:from>
    <xdr:to>
      <xdr:col>35</xdr:col>
      <xdr:colOff>3809</xdr:colOff>
      <xdr:row>35</xdr:row>
      <xdr:rowOff>169334</xdr:rowOff>
    </xdr:to>
    <xdr:sp macro="" textlink="">
      <xdr:nvSpPr>
        <xdr:cNvPr id="73" name="大かっこ 72">
          <a:extLst>
            <a:ext uri="{FF2B5EF4-FFF2-40B4-BE49-F238E27FC236}">
              <a16:creationId xmlns:a16="http://schemas.microsoft.com/office/drawing/2014/main" id="{00000000-0008-0000-0100-000049000000}"/>
            </a:ext>
          </a:extLst>
        </xdr:cNvPr>
        <xdr:cNvSpPr/>
      </xdr:nvSpPr>
      <xdr:spPr bwMode="auto">
        <a:xfrm>
          <a:off x="7356263" y="7007014"/>
          <a:ext cx="1162896"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36</xdr:row>
      <xdr:rowOff>42334</xdr:rowOff>
    </xdr:from>
    <xdr:to>
      <xdr:col>34</xdr:col>
      <xdr:colOff>236643</xdr:colOff>
      <xdr:row>36</xdr:row>
      <xdr:rowOff>169334</xdr:rowOff>
    </xdr:to>
    <xdr:sp macro="" textlink="">
      <xdr:nvSpPr>
        <xdr:cNvPr id="74" name="大かっこ 73">
          <a:extLst>
            <a:ext uri="{FF2B5EF4-FFF2-40B4-BE49-F238E27FC236}">
              <a16:creationId xmlns:a16="http://schemas.microsoft.com/office/drawing/2014/main" id="{00000000-0008-0000-0100-00004A000000}"/>
            </a:ext>
          </a:extLst>
        </xdr:cNvPr>
        <xdr:cNvSpPr/>
      </xdr:nvSpPr>
      <xdr:spPr bwMode="auto">
        <a:xfrm>
          <a:off x="7343775" y="7235614"/>
          <a:ext cx="1171998"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37</xdr:row>
      <xdr:rowOff>42333</xdr:rowOff>
    </xdr:from>
    <xdr:to>
      <xdr:col>34</xdr:col>
      <xdr:colOff>236643</xdr:colOff>
      <xdr:row>37</xdr:row>
      <xdr:rowOff>169333</xdr:rowOff>
    </xdr:to>
    <xdr:sp macro="" textlink="">
      <xdr:nvSpPr>
        <xdr:cNvPr id="75" name="大かっこ 74">
          <a:extLst>
            <a:ext uri="{FF2B5EF4-FFF2-40B4-BE49-F238E27FC236}">
              <a16:creationId xmlns:a16="http://schemas.microsoft.com/office/drawing/2014/main" id="{00000000-0008-0000-0100-00004B000000}"/>
            </a:ext>
          </a:extLst>
        </xdr:cNvPr>
        <xdr:cNvSpPr/>
      </xdr:nvSpPr>
      <xdr:spPr bwMode="auto">
        <a:xfrm>
          <a:off x="7343775" y="7464213"/>
          <a:ext cx="1171998"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38</xdr:row>
      <xdr:rowOff>42334</xdr:rowOff>
    </xdr:from>
    <xdr:to>
      <xdr:col>35</xdr:col>
      <xdr:colOff>3810</xdr:colOff>
      <xdr:row>38</xdr:row>
      <xdr:rowOff>169334</xdr:rowOff>
    </xdr:to>
    <xdr:sp macro="" textlink="">
      <xdr:nvSpPr>
        <xdr:cNvPr id="76" name="大かっこ 75">
          <a:extLst>
            <a:ext uri="{FF2B5EF4-FFF2-40B4-BE49-F238E27FC236}">
              <a16:creationId xmlns:a16="http://schemas.microsoft.com/office/drawing/2014/main" id="{00000000-0008-0000-0100-00004C000000}"/>
            </a:ext>
          </a:extLst>
        </xdr:cNvPr>
        <xdr:cNvSpPr/>
      </xdr:nvSpPr>
      <xdr:spPr bwMode="auto">
        <a:xfrm>
          <a:off x="7356264" y="7692814"/>
          <a:ext cx="1164801"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40</xdr:row>
      <xdr:rowOff>42333</xdr:rowOff>
    </xdr:from>
    <xdr:to>
      <xdr:col>34</xdr:col>
      <xdr:colOff>236643</xdr:colOff>
      <xdr:row>40</xdr:row>
      <xdr:rowOff>169333</xdr:rowOff>
    </xdr:to>
    <xdr:sp macro="" textlink="">
      <xdr:nvSpPr>
        <xdr:cNvPr id="77" name="大かっこ 76">
          <a:extLst>
            <a:ext uri="{FF2B5EF4-FFF2-40B4-BE49-F238E27FC236}">
              <a16:creationId xmlns:a16="http://schemas.microsoft.com/office/drawing/2014/main" id="{00000000-0008-0000-0100-00004D000000}"/>
            </a:ext>
          </a:extLst>
        </xdr:cNvPr>
        <xdr:cNvSpPr/>
      </xdr:nvSpPr>
      <xdr:spPr bwMode="auto">
        <a:xfrm>
          <a:off x="7343775" y="8207163"/>
          <a:ext cx="1171998"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41</xdr:row>
      <xdr:rowOff>52917</xdr:rowOff>
    </xdr:from>
    <xdr:to>
      <xdr:col>34</xdr:col>
      <xdr:colOff>236643</xdr:colOff>
      <xdr:row>41</xdr:row>
      <xdr:rowOff>179917</xdr:rowOff>
    </xdr:to>
    <xdr:sp macro="" textlink="">
      <xdr:nvSpPr>
        <xdr:cNvPr id="78" name="大かっこ 77">
          <a:extLst>
            <a:ext uri="{FF2B5EF4-FFF2-40B4-BE49-F238E27FC236}">
              <a16:creationId xmlns:a16="http://schemas.microsoft.com/office/drawing/2014/main" id="{00000000-0008-0000-0100-00004E000000}"/>
            </a:ext>
          </a:extLst>
        </xdr:cNvPr>
        <xdr:cNvSpPr/>
      </xdr:nvSpPr>
      <xdr:spPr bwMode="auto">
        <a:xfrm>
          <a:off x="7343775" y="8448252"/>
          <a:ext cx="1171998" cy="12128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39</xdr:row>
      <xdr:rowOff>42333</xdr:rowOff>
    </xdr:from>
    <xdr:to>
      <xdr:col>34</xdr:col>
      <xdr:colOff>238547</xdr:colOff>
      <xdr:row>39</xdr:row>
      <xdr:rowOff>175048</xdr:rowOff>
    </xdr:to>
    <xdr:sp macro="" textlink="">
      <xdr:nvSpPr>
        <xdr:cNvPr id="79" name="大かっこ 78">
          <a:extLst>
            <a:ext uri="{FF2B5EF4-FFF2-40B4-BE49-F238E27FC236}">
              <a16:creationId xmlns:a16="http://schemas.microsoft.com/office/drawing/2014/main" id="{00000000-0008-0000-0100-00004F000000}"/>
            </a:ext>
          </a:extLst>
        </xdr:cNvPr>
        <xdr:cNvSpPr/>
      </xdr:nvSpPr>
      <xdr:spPr bwMode="auto">
        <a:xfrm>
          <a:off x="7343775" y="7921413"/>
          <a:ext cx="1173902"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33</xdr:row>
      <xdr:rowOff>38100</xdr:rowOff>
    </xdr:from>
    <xdr:to>
      <xdr:col>25</xdr:col>
      <xdr:colOff>190499</xdr:colOff>
      <xdr:row>33</xdr:row>
      <xdr:rowOff>169333</xdr:rowOff>
    </xdr:to>
    <xdr:sp macro="" textlink="">
      <xdr:nvSpPr>
        <xdr:cNvPr id="80" name="大かっこ 79">
          <a:extLst>
            <a:ext uri="{FF2B5EF4-FFF2-40B4-BE49-F238E27FC236}">
              <a16:creationId xmlns:a16="http://schemas.microsoft.com/office/drawing/2014/main" id="{00000000-0008-0000-0100-000050000000}"/>
            </a:ext>
          </a:extLst>
        </xdr:cNvPr>
        <xdr:cNvSpPr/>
      </xdr:nvSpPr>
      <xdr:spPr bwMode="auto">
        <a:xfrm>
          <a:off x="5010150" y="6543675"/>
          <a:ext cx="1133474"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35</xdr:row>
      <xdr:rowOff>38100</xdr:rowOff>
    </xdr:from>
    <xdr:to>
      <xdr:col>25</xdr:col>
      <xdr:colOff>190499</xdr:colOff>
      <xdr:row>35</xdr:row>
      <xdr:rowOff>169333</xdr:rowOff>
    </xdr:to>
    <xdr:sp macro="" textlink="">
      <xdr:nvSpPr>
        <xdr:cNvPr id="81" name="大かっこ 80">
          <a:extLst>
            <a:ext uri="{FF2B5EF4-FFF2-40B4-BE49-F238E27FC236}">
              <a16:creationId xmlns:a16="http://schemas.microsoft.com/office/drawing/2014/main" id="{00000000-0008-0000-0100-000051000000}"/>
            </a:ext>
          </a:extLst>
        </xdr:cNvPr>
        <xdr:cNvSpPr/>
      </xdr:nvSpPr>
      <xdr:spPr bwMode="auto">
        <a:xfrm>
          <a:off x="5010150" y="7000875"/>
          <a:ext cx="1133474"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37</xdr:row>
      <xdr:rowOff>38100</xdr:rowOff>
    </xdr:from>
    <xdr:to>
      <xdr:col>25</xdr:col>
      <xdr:colOff>190499</xdr:colOff>
      <xdr:row>37</xdr:row>
      <xdr:rowOff>169333</xdr:rowOff>
    </xdr:to>
    <xdr:sp macro="" textlink="">
      <xdr:nvSpPr>
        <xdr:cNvPr id="82" name="大かっこ 81">
          <a:extLst>
            <a:ext uri="{FF2B5EF4-FFF2-40B4-BE49-F238E27FC236}">
              <a16:creationId xmlns:a16="http://schemas.microsoft.com/office/drawing/2014/main" id="{00000000-0008-0000-0100-000052000000}"/>
            </a:ext>
          </a:extLst>
        </xdr:cNvPr>
        <xdr:cNvSpPr/>
      </xdr:nvSpPr>
      <xdr:spPr bwMode="auto">
        <a:xfrm>
          <a:off x="5010150" y="7458075"/>
          <a:ext cx="1133474"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39</xdr:row>
      <xdr:rowOff>38100</xdr:rowOff>
    </xdr:from>
    <xdr:to>
      <xdr:col>25</xdr:col>
      <xdr:colOff>190499</xdr:colOff>
      <xdr:row>39</xdr:row>
      <xdr:rowOff>169333</xdr:rowOff>
    </xdr:to>
    <xdr:sp macro="" textlink="">
      <xdr:nvSpPr>
        <xdr:cNvPr id="83" name="大かっこ 82">
          <a:extLst>
            <a:ext uri="{FF2B5EF4-FFF2-40B4-BE49-F238E27FC236}">
              <a16:creationId xmlns:a16="http://schemas.microsoft.com/office/drawing/2014/main" id="{00000000-0008-0000-0100-000053000000}"/>
            </a:ext>
          </a:extLst>
        </xdr:cNvPr>
        <xdr:cNvSpPr/>
      </xdr:nvSpPr>
      <xdr:spPr bwMode="auto">
        <a:xfrm>
          <a:off x="5010150" y="7915275"/>
          <a:ext cx="1133474"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41</xdr:row>
      <xdr:rowOff>38100</xdr:rowOff>
    </xdr:from>
    <xdr:to>
      <xdr:col>25</xdr:col>
      <xdr:colOff>190499</xdr:colOff>
      <xdr:row>41</xdr:row>
      <xdr:rowOff>169333</xdr:rowOff>
    </xdr:to>
    <xdr:sp macro="" textlink="">
      <xdr:nvSpPr>
        <xdr:cNvPr id="84" name="大かっこ 83">
          <a:extLst>
            <a:ext uri="{FF2B5EF4-FFF2-40B4-BE49-F238E27FC236}">
              <a16:creationId xmlns:a16="http://schemas.microsoft.com/office/drawing/2014/main" id="{00000000-0008-0000-0100-000054000000}"/>
            </a:ext>
          </a:extLst>
        </xdr:cNvPr>
        <xdr:cNvSpPr/>
      </xdr:nvSpPr>
      <xdr:spPr bwMode="auto">
        <a:xfrm>
          <a:off x="5010150" y="8429625"/>
          <a:ext cx="1133474"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15240</xdr:colOff>
          <xdr:row>32</xdr:row>
          <xdr:rowOff>22860</xdr:rowOff>
        </xdr:from>
        <xdr:to>
          <xdr:col>15</xdr:col>
          <xdr:colOff>22860</xdr:colOff>
          <xdr:row>32</xdr:row>
          <xdr:rowOff>213360</xdr:rowOff>
        </xdr:to>
        <xdr:sp macro="" textlink="">
          <xdr:nvSpPr>
            <xdr:cNvPr id="47160" name="Check Box 56" hidden="1">
              <a:extLst>
                <a:ext uri="{63B3BB69-23CF-44E3-9099-C40C66FF867C}">
                  <a14:compatExt spid="_x0000_s47160"/>
                </a:ext>
                <a:ext uri="{FF2B5EF4-FFF2-40B4-BE49-F238E27FC236}">
                  <a16:creationId xmlns:a16="http://schemas.microsoft.com/office/drawing/2014/main" id="{00000000-0008-0000-0100-00003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32</xdr:row>
          <xdr:rowOff>22860</xdr:rowOff>
        </xdr:from>
        <xdr:to>
          <xdr:col>12</xdr:col>
          <xdr:colOff>99060</xdr:colOff>
          <xdr:row>32</xdr:row>
          <xdr:rowOff>213360</xdr:rowOff>
        </xdr:to>
        <xdr:sp macro="" textlink="">
          <xdr:nvSpPr>
            <xdr:cNvPr id="47161" name="Check Box 57" hidden="1">
              <a:extLst>
                <a:ext uri="{63B3BB69-23CF-44E3-9099-C40C66FF867C}">
                  <a14:compatExt spid="_x0000_s47161"/>
                </a:ext>
                <a:ext uri="{FF2B5EF4-FFF2-40B4-BE49-F238E27FC236}">
                  <a16:creationId xmlns:a16="http://schemas.microsoft.com/office/drawing/2014/main" id="{00000000-0008-0000-0100-00003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32</xdr:row>
          <xdr:rowOff>22860</xdr:rowOff>
        </xdr:from>
        <xdr:to>
          <xdr:col>17</xdr:col>
          <xdr:colOff>289560</xdr:colOff>
          <xdr:row>32</xdr:row>
          <xdr:rowOff>213360</xdr:rowOff>
        </xdr:to>
        <xdr:sp macro="" textlink="">
          <xdr:nvSpPr>
            <xdr:cNvPr id="47162" name="Check Box 58" hidden="1">
              <a:extLst>
                <a:ext uri="{63B3BB69-23CF-44E3-9099-C40C66FF867C}">
                  <a14:compatExt spid="_x0000_s47162"/>
                </a:ext>
                <a:ext uri="{FF2B5EF4-FFF2-40B4-BE49-F238E27FC236}">
                  <a16:creationId xmlns:a16="http://schemas.microsoft.com/office/drawing/2014/main" id="{00000000-0008-0000-0100-00003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FW(F)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xdr:colOff>
          <xdr:row>23</xdr:row>
          <xdr:rowOff>22860</xdr:rowOff>
        </xdr:from>
        <xdr:to>
          <xdr:col>35</xdr:col>
          <xdr:colOff>213360</xdr:colOff>
          <xdr:row>25</xdr:row>
          <xdr:rowOff>22860</xdr:rowOff>
        </xdr:to>
        <xdr:sp macro="" textlink="">
          <xdr:nvSpPr>
            <xdr:cNvPr id="47163" name="Check Box 59" hidden="1">
              <a:extLst>
                <a:ext uri="{63B3BB69-23CF-44E3-9099-C40C66FF867C}">
                  <a14:compatExt spid="_x0000_s47163"/>
                </a:ext>
                <a:ext uri="{FF2B5EF4-FFF2-40B4-BE49-F238E27FC236}">
                  <a16:creationId xmlns:a16="http://schemas.microsoft.com/office/drawing/2014/main" id="{00000000-0008-0000-0100-00003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26</xdr:row>
          <xdr:rowOff>22860</xdr:rowOff>
        </xdr:from>
        <xdr:to>
          <xdr:col>29</xdr:col>
          <xdr:colOff>175260</xdr:colOff>
          <xdr:row>26</xdr:row>
          <xdr:rowOff>213360</xdr:rowOff>
        </xdr:to>
        <xdr:sp macro="" textlink="">
          <xdr:nvSpPr>
            <xdr:cNvPr id="47164" name="Check Box 60" hidden="1">
              <a:extLst>
                <a:ext uri="{63B3BB69-23CF-44E3-9099-C40C66FF867C}">
                  <a14:compatExt spid="_x0000_s47164"/>
                </a:ext>
                <a:ext uri="{FF2B5EF4-FFF2-40B4-BE49-F238E27FC236}">
                  <a16:creationId xmlns:a16="http://schemas.microsoft.com/office/drawing/2014/main" id="{00000000-0008-0000-0100-00003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CARE LABEL LIST（ACC</a:t>
              </a:r>
              <a:r>
                <a:rPr lang="ja-JP" altLang="en-US" sz="900" b="0" i="0" u="none" strike="noStrike" baseline="0">
                  <a:solidFill>
                    <a:srgbClr val="000000"/>
                  </a:solidFill>
                  <a:latin typeface="FangSong"/>
                  <a:ea typeface="FangSong"/>
                </a:rPr>
                <a:t>发</a:t>
              </a:r>
              <a:r>
                <a:rPr lang="ja-JP" altLang="en-US" sz="900" b="0" i="0" u="none" strike="noStrike" baseline="0">
                  <a:solidFill>
                    <a:srgbClr val="000000"/>
                  </a:solidFill>
                  <a:latin typeface="MS UI Gothic"/>
                  <a:ea typeface="MS UI Gothic"/>
                </a:rPr>
                <a:t>行后）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26</xdr:row>
          <xdr:rowOff>15240</xdr:rowOff>
        </xdr:from>
        <xdr:to>
          <xdr:col>35</xdr:col>
          <xdr:colOff>99060</xdr:colOff>
          <xdr:row>26</xdr:row>
          <xdr:rowOff>213360</xdr:rowOff>
        </xdr:to>
        <xdr:sp macro="" textlink="">
          <xdr:nvSpPr>
            <xdr:cNvPr id="47165" name="Check Box 61" hidden="1">
              <a:extLst>
                <a:ext uri="{63B3BB69-23CF-44E3-9099-C40C66FF867C}">
                  <a14:compatExt spid="_x0000_s47165"/>
                </a:ext>
                <a:ext uri="{FF2B5EF4-FFF2-40B4-BE49-F238E27FC236}">
                  <a16:creationId xmlns:a16="http://schemas.microsoft.com/office/drawing/2014/main" id="{00000000-0008-0000-0100-00003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素材</a:t>
              </a:r>
              <a:r>
                <a:rPr lang="ja-JP" altLang="en-US" sz="900" b="0" i="0" u="none" strike="noStrike" baseline="0">
                  <a:solidFill>
                    <a:srgbClr val="000000"/>
                  </a:solidFill>
                  <a:latin typeface="FangSong"/>
                  <a:ea typeface="FangSong"/>
                </a:rPr>
                <a:t>计</a:t>
              </a:r>
              <a:r>
                <a:rPr lang="ja-JP" altLang="en-US" sz="900" b="0" i="0" u="none" strike="noStrike" baseline="0">
                  <a:solidFill>
                    <a:srgbClr val="000000"/>
                  </a:solidFill>
                  <a:latin typeface="MS UI Gothic"/>
                  <a:ea typeface="MS UI Gothic"/>
                </a:rPr>
                <a:t>划</a:t>
              </a:r>
              <a:r>
                <a:rPr lang="ja-JP" altLang="en-US" sz="900" b="0" i="0" u="none" strike="noStrike" baseline="0">
                  <a:solidFill>
                    <a:srgbClr val="000000"/>
                  </a:solidFill>
                  <a:latin typeface="FangSong"/>
                  <a:ea typeface="FangSong"/>
                </a:rPr>
                <a:t>书</a:t>
              </a:r>
              <a:r>
                <a:rPr lang="ja-JP" altLang="en-US" sz="900" b="0" i="0" u="none" strike="noStrike" baseline="0">
                  <a:solidFill>
                    <a:srgbClr val="000000"/>
                  </a:solidFill>
                  <a:latin typeface="MS UI Gothic"/>
                  <a:ea typeface="MS UI Gothic"/>
                </a:rPr>
                <a:t>（ACC</a:t>
              </a:r>
              <a:r>
                <a:rPr lang="ja-JP" altLang="en-US" sz="900" b="0" i="0" u="none" strike="noStrike" baseline="0">
                  <a:solidFill>
                    <a:srgbClr val="000000"/>
                  </a:solidFill>
                  <a:latin typeface="FangSong"/>
                  <a:ea typeface="FangSong"/>
                </a:rPr>
                <a:t>发</a:t>
              </a:r>
              <a:r>
                <a:rPr lang="ja-JP" altLang="en-US" sz="900" b="0" i="0" u="none" strike="noStrike" baseline="0">
                  <a:solidFill>
                    <a:srgbClr val="000000"/>
                  </a:solidFill>
                  <a:latin typeface="MS UI Gothic"/>
                  <a:ea typeface="MS UI Gothic"/>
                </a:rPr>
                <a:t>行前）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39</xdr:row>
          <xdr:rowOff>22860</xdr:rowOff>
        </xdr:from>
        <xdr:to>
          <xdr:col>11</xdr:col>
          <xdr:colOff>152400</xdr:colOff>
          <xdr:row>39</xdr:row>
          <xdr:rowOff>213360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1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a:t>
              </a:r>
              <a:r>
                <a:rPr lang="ja-JP" altLang="en-US" sz="900" b="0" i="0" u="none" strike="noStrike" baseline="0">
                  <a:solidFill>
                    <a:srgbClr val="000000"/>
                  </a:solidFill>
                  <a:latin typeface="FangSong"/>
                  <a:ea typeface="FangSong"/>
                </a:rPr>
                <a:t>银丝</a:t>
              </a:r>
              <a:r>
                <a:rPr lang="ja-JP" altLang="en-US" sz="900" b="0" i="0" u="none" strike="noStrike" baseline="0">
                  <a:solidFill>
                    <a:srgbClr val="000000"/>
                  </a:solidFill>
                  <a:latin typeface="MS UI Gothic"/>
                  <a:ea typeface="MS UI Gothic"/>
                </a:rPr>
                <a:t>簿膜</a:t>
              </a:r>
              <a:r>
                <a:rPr lang="ja-JP" altLang="en-US" sz="900" b="0" i="0" u="none" strike="noStrike" baseline="0">
                  <a:solidFill>
                    <a:srgbClr val="000000"/>
                  </a:solidFill>
                  <a:latin typeface="FangSong"/>
                  <a:ea typeface="FangSong"/>
                </a:rPr>
                <a:t>线</a:t>
              </a:r>
              <a:r>
                <a:rPr lang="ja-JP" altLang="en-US" sz="900" b="0" i="0" u="none" strike="noStrike" baseline="0">
                  <a:solidFill>
                    <a:srgbClr val="000000"/>
                  </a:solidFill>
                  <a:latin typeface="MS UI Gothic"/>
                  <a:ea typeface="MS UI Gothic"/>
                </a:rPr>
                <a:t>（有金属成分）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39</xdr:row>
          <xdr:rowOff>15240</xdr:rowOff>
        </xdr:from>
        <xdr:to>
          <xdr:col>5</xdr:col>
          <xdr:colOff>22860</xdr:colOff>
          <xdr:row>39</xdr:row>
          <xdr:rowOff>213360</xdr:rowOff>
        </xdr:to>
        <xdr:sp macro="" textlink="">
          <xdr:nvSpPr>
            <xdr:cNvPr id="47168" name="Check Box 64" hidden="1">
              <a:extLst>
                <a:ext uri="{63B3BB69-23CF-44E3-9099-C40C66FF867C}">
                  <a14:compatExt spid="_x0000_s47168"/>
                </a:ext>
                <a:ext uri="{FF2B5EF4-FFF2-40B4-BE49-F238E27FC236}">
                  <a16:creationId xmlns:a16="http://schemas.microsoft.com/office/drawing/2014/main" id="{00000000-0008-0000-0100-00004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复合</a:t>
              </a:r>
              <a:r>
                <a:rPr lang="ja-JP" altLang="en-US" sz="900" b="0" i="0" u="none" strike="noStrike" baseline="0">
                  <a:solidFill>
                    <a:srgbClr val="000000"/>
                  </a:solidFill>
                  <a:latin typeface="FangSong"/>
                  <a:ea typeface="FangSong"/>
                </a:rPr>
                <a:t>纤维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39</xdr:row>
          <xdr:rowOff>7620</xdr:rowOff>
        </xdr:from>
        <xdr:to>
          <xdr:col>18</xdr:col>
          <xdr:colOff>60960</xdr:colOff>
          <xdr:row>39</xdr:row>
          <xdr:rowOff>213360</xdr:rowOff>
        </xdr:to>
        <xdr:sp macro="" textlink="">
          <xdr:nvSpPr>
            <xdr:cNvPr id="47169" name="Check Box 65" hidden="1">
              <a:extLst>
                <a:ext uri="{63B3BB69-23CF-44E3-9099-C40C66FF867C}">
                  <a14:compatExt spid="_x0000_s47169"/>
                </a:ext>
                <a:ext uri="{FF2B5EF4-FFF2-40B4-BE49-F238E27FC236}">
                  <a16:creationId xmlns:a16="http://schemas.microsoft.com/office/drawing/2014/main" id="{00000000-0008-0000-0100-00004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Lenzing公司生</a:t>
              </a:r>
              <a:r>
                <a:rPr lang="ja-JP" altLang="en-US" sz="900" b="0" i="0" u="none" strike="noStrike" baseline="0">
                  <a:solidFill>
                    <a:srgbClr val="000000"/>
                  </a:solidFill>
                  <a:latin typeface="FangSong"/>
                  <a:ea typeface="FangSong"/>
                </a:rPr>
                <a:t>产</a:t>
              </a:r>
              <a:r>
                <a:rPr lang="ja-JP" altLang="en-US" sz="900" b="0" i="0" u="none" strike="noStrike" baseline="0">
                  <a:solidFill>
                    <a:srgbClr val="000000"/>
                  </a:solidFill>
                  <a:latin typeface="MS UI Gothic"/>
                  <a:ea typeface="MS UI Gothic"/>
                </a:rPr>
                <a:t>莫代</a:t>
              </a:r>
              <a:r>
                <a:rPr lang="ja-JP" altLang="en-US" sz="900" b="0" i="0" u="none" strike="noStrike" baseline="0">
                  <a:solidFill>
                    <a:srgbClr val="000000"/>
                  </a:solidFill>
                  <a:latin typeface="FangSong"/>
                  <a:ea typeface="FangSong"/>
                </a:rPr>
                <a:t>尔</a:t>
              </a:r>
              <a:r>
                <a:rPr lang="ja-JP" altLang="en-US" sz="900" b="0" i="0" u="none" strike="noStrike" baseline="0">
                  <a:solidFill>
                    <a:srgbClr val="000000"/>
                  </a:solidFill>
                  <a:latin typeface="MS UI Gothic"/>
                  <a:ea typeface="MS UI Gothic"/>
                </a:rPr>
                <a:t>・莱</a:t>
              </a:r>
              <a:r>
                <a:rPr lang="ja-JP" altLang="en-US" sz="900" b="0" i="0" u="none" strike="noStrike" baseline="0">
                  <a:solidFill>
                    <a:srgbClr val="000000"/>
                  </a:solidFill>
                  <a:latin typeface="FangSong"/>
                  <a:ea typeface="FangSong"/>
                </a:rPr>
                <a:t>赛尔</a:t>
              </a:r>
            </a:p>
          </xdr:txBody>
        </xdr:sp>
        <xdr:clientData/>
      </xdr:twoCellAnchor>
    </mc:Choice>
    <mc:Fallback/>
  </mc:AlternateContent>
  <xdr:twoCellAnchor>
    <xdr:from>
      <xdr:col>31</xdr:col>
      <xdr:colOff>10584</xdr:colOff>
      <xdr:row>42</xdr:row>
      <xdr:rowOff>42334</xdr:rowOff>
    </xdr:from>
    <xdr:to>
      <xdr:col>35</xdr:col>
      <xdr:colOff>3810</xdr:colOff>
      <xdr:row>42</xdr:row>
      <xdr:rowOff>169334</xdr:rowOff>
    </xdr:to>
    <xdr:sp macro="" textlink="">
      <xdr:nvSpPr>
        <xdr:cNvPr id="98" name="大かっこ 97">
          <a:extLst>
            <a:ext uri="{FF2B5EF4-FFF2-40B4-BE49-F238E27FC236}">
              <a16:creationId xmlns:a16="http://schemas.microsoft.com/office/drawing/2014/main" id="{00000000-0008-0000-0100-000062000000}"/>
            </a:ext>
          </a:extLst>
        </xdr:cNvPr>
        <xdr:cNvSpPr/>
      </xdr:nvSpPr>
      <xdr:spPr bwMode="auto">
        <a:xfrm>
          <a:off x="7356264" y="8664364"/>
          <a:ext cx="1164801"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43</xdr:row>
      <xdr:rowOff>38100</xdr:rowOff>
    </xdr:from>
    <xdr:to>
      <xdr:col>30</xdr:col>
      <xdr:colOff>318000</xdr:colOff>
      <xdr:row>43</xdr:row>
      <xdr:rowOff>164100</xdr:rowOff>
    </xdr:to>
    <xdr:sp macro="" textlink="">
      <xdr:nvSpPr>
        <xdr:cNvPr id="101" name="大かっこ 100">
          <a:extLst>
            <a:ext uri="{FF2B5EF4-FFF2-40B4-BE49-F238E27FC236}">
              <a16:creationId xmlns:a16="http://schemas.microsoft.com/office/drawing/2014/main" id="{00000000-0008-0000-0100-000065000000}"/>
            </a:ext>
          </a:extLst>
        </xdr:cNvPr>
        <xdr:cNvSpPr/>
      </xdr:nvSpPr>
      <xdr:spPr bwMode="auto">
        <a:xfrm>
          <a:off x="6162675" y="888682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43</xdr:row>
      <xdr:rowOff>52916</xdr:rowOff>
    </xdr:from>
    <xdr:to>
      <xdr:col>25</xdr:col>
      <xdr:colOff>190499</xdr:colOff>
      <xdr:row>43</xdr:row>
      <xdr:rowOff>184149</xdr:rowOff>
    </xdr:to>
    <xdr:sp macro="" textlink="">
      <xdr:nvSpPr>
        <xdr:cNvPr id="103" name="大かっこ 102">
          <a:extLst>
            <a:ext uri="{FF2B5EF4-FFF2-40B4-BE49-F238E27FC236}">
              <a16:creationId xmlns:a16="http://schemas.microsoft.com/office/drawing/2014/main" id="{00000000-0008-0000-0100-000067000000}"/>
            </a:ext>
          </a:extLst>
        </xdr:cNvPr>
        <xdr:cNvSpPr/>
      </xdr:nvSpPr>
      <xdr:spPr bwMode="auto">
        <a:xfrm>
          <a:off x="5010150" y="8905451"/>
          <a:ext cx="1133474" cy="125518"/>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43</xdr:row>
      <xdr:rowOff>42333</xdr:rowOff>
    </xdr:from>
    <xdr:to>
      <xdr:col>34</xdr:col>
      <xdr:colOff>238547</xdr:colOff>
      <xdr:row>43</xdr:row>
      <xdr:rowOff>175048</xdr:rowOff>
    </xdr:to>
    <xdr:sp macro="" textlink="">
      <xdr:nvSpPr>
        <xdr:cNvPr id="104" name="大かっこ 103">
          <a:extLst>
            <a:ext uri="{FF2B5EF4-FFF2-40B4-BE49-F238E27FC236}">
              <a16:creationId xmlns:a16="http://schemas.microsoft.com/office/drawing/2014/main" id="{00000000-0008-0000-0100-000068000000}"/>
            </a:ext>
          </a:extLst>
        </xdr:cNvPr>
        <xdr:cNvSpPr/>
      </xdr:nvSpPr>
      <xdr:spPr bwMode="auto">
        <a:xfrm>
          <a:off x="7343775" y="8892963"/>
          <a:ext cx="1173902"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22860</xdr:colOff>
          <xdr:row>42</xdr:row>
          <xdr:rowOff>15240</xdr:rowOff>
        </xdr:from>
        <xdr:to>
          <xdr:col>29</xdr:col>
          <xdr:colOff>175260</xdr:colOff>
          <xdr:row>43</xdr:row>
          <xdr:rowOff>0</xdr:rowOff>
        </xdr:to>
        <xdr:sp macro="" textlink="">
          <xdr:nvSpPr>
            <xdr:cNvPr id="47170" name="Check Box 66" hidden="1">
              <a:extLst>
                <a:ext uri="{63B3BB69-23CF-44E3-9099-C40C66FF867C}">
                  <a14:compatExt spid="_x0000_s47170"/>
                </a:ext>
                <a:ext uri="{FF2B5EF4-FFF2-40B4-BE49-F238E27FC236}">
                  <a16:creationId xmlns:a16="http://schemas.microsoft.com/office/drawing/2014/main" id="{00000000-0008-0000-0100-00004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腰</a:t>
              </a:r>
              <a:r>
                <a:rPr lang="ja-JP" altLang="en-US" sz="900" b="0" i="0" u="none" strike="noStrike" baseline="0">
                  <a:solidFill>
                    <a:srgbClr val="000000"/>
                  </a:solidFill>
                  <a:latin typeface="FangSong"/>
                  <a:ea typeface="FangSong"/>
                </a:rPr>
                <a:t>带</a:t>
              </a:r>
              <a:r>
                <a:rPr lang="ja-JP" altLang="en-US" sz="900" b="0" i="0" u="none" strike="noStrike" baseline="0">
                  <a:solidFill>
                    <a:srgbClr val="000000"/>
                  </a:solidFill>
                  <a:latin typeface="MS UI Gothic"/>
                  <a:ea typeface="MS UI Gothic"/>
                </a:rPr>
                <a:t>・包</a:t>
              </a:r>
              <a:r>
                <a:rPr lang="ja-JP" altLang="en-US" sz="900" b="0" i="0" u="none" strike="noStrike" baseline="0">
                  <a:solidFill>
                    <a:srgbClr val="000000"/>
                  </a:solidFill>
                  <a:latin typeface="FangSong"/>
                  <a:ea typeface="FangSong"/>
                </a:rPr>
                <a:t>类</a:t>
              </a:r>
              <a:r>
                <a:rPr lang="ja-JP" altLang="en-US" sz="900" b="0" i="0" u="none" strike="noStrike" baseline="0">
                  <a:solidFill>
                    <a:srgbClr val="000000"/>
                  </a:solidFill>
                  <a:latin typeface="MS UI Gothic"/>
                  <a:ea typeface="MS UI Gothic"/>
                </a:rPr>
                <a:t>・鞋</a:t>
              </a:r>
              <a:r>
                <a:rPr lang="ja-JP" altLang="en-US" sz="900" b="0" i="0" u="none" strike="noStrike" baseline="0">
                  <a:solidFill>
                    <a:srgbClr val="000000"/>
                  </a:solidFill>
                  <a:latin typeface="FangSong"/>
                  <a:ea typeface="FangSong"/>
                </a:rPr>
                <a:t>类</a:t>
              </a:r>
              <a:r>
                <a:rPr lang="ja-JP" altLang="en-US" sz="900" b="0" i="0" u="none" strike="noStrike" baseline="0">
                  <a:solidFill>
                    <a:srgbClr val="000000"/>
                  </a:solidFill>
                  <a:latin typeface="MS UI Gothic"/>
                  <a:ea typeface="MS UI Gothic"/>
                </a:rPr>
                <a:t>・</a:t>
              </a:r>
              <a:r>
                <a:rPr lang="ja-JP" altLang="en-US" sz="900" b="0" i="0" u="none" strike="noStrike" baseline="0">
                  <a:solidFill>
                    <a:srgbClr val="000000"/>
                  </a:solidFill>
                  <a:latin typeface="FangSong"/>
                  <a:ea typeface="FangSong"/>
                </a:rPr>
                <a:t>伞类特殊物性测试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9</xdr:row>
          <xdr:rowOff>99060</xdr:rowOff>
        </xdr:from>
        <xdr:to>
          <xdr:col>3</xdr:col>
          <xdr:colOff>152400</xdr:colOff>
          <xdr:row>9</xdr:row>
          <xdr:rowOff>304800</xdr:rowOff>
        </xdr:to>
        <xdr:sp macro="" textlink="">
          <xdr:nvSpPr>
            <xdr:cNvPr id="47182" name="Option Button 78" hidden="1">
              <a:extLst>
                <a:ext uri="{63B3BB69-23CF-44E3-9099-C40C66FF867C}">
                  <a14:compatExt spid="_x0000_s47182"/>
                </a:ext>
                <a:ext uri="{FF2B5EF4-FFF2-40B4-BE49-F238E27FC236}">
                  <a16:creationId xmlns:a16="http://schemas.microsoft.com/office/drawing/2014/main" id="{00000000-0008-0000-0100-00004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xdr:colOff>
          <xdr:row>9</xdr:row>
          <xdr:rowOff>91440</xdr:rowOff>
        </xdr:from>
        <xdr:to>
          <xdr:col>6</xdr:col>
          <xdr:colOff>99060</xdr:colOff>
          <xdr:row>9</xdr:row>
          <xdr:rowOff>312420</xdr:rowOff>
        </xdr:to>
        <xdr:sp macro="" textlink="">
          <xdr:nvSpPr>
            <xdr:cNvPr id="47183" name="Option Button 79" hidden="1">
              <a:extLst>
                <a:ext uri="{63B3BB69-23CF-44E3-9099-C40C66FF867C}">
                  <a14:compatExt spid="_x0000_s47183"/>
                </a:ext>
                <a:ext uri="{FF2B5EF4-FFF2-40B4-BE49-F238E27FC236}">
                  <a16:creationId xmlns:a16="http://schemas.microsoft.com/office/drawing/2014/main" id="{00000000-0008-0000-0100-00004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9</xdr:row>
          <xdr:rowOff>0</xdr:rowOff>
        </xdr:from>
        <xdr:to>
          <xdr:col>7</xdr:col>
          <xdr:colOff>22860</xdr:colOff>
          <xdr:row>9</xdr:row>
          <xdr:rowOff>388620</xdr:rowOff>
        </xdr:to>
        <xdr:sp macro="" textlink="">
          <xdr:nvSpPr>
            <xdr:cNvPr id="47184" name="Group Box 80" hidden="1">
              <a:extLst>
                <a:ext uri="{63B3BB69-23CF-44E3-9099-C40C66FF867C}">
                  <a14:compatExt spid="_x0000_s47184"/>
                </a:ext>
                <a:ext uri="{FF2B5EF4-FFF2-40B4-BE49-F238E27FC236}">
                  <a16:creationId xmlns:a16="http://schemas.microsoft.com/office/drawing/2014/main" id="{00000000-0008-0000-0100-000050B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48</xdr:row>
          <xdr:rowOff>22860</xdr:rowOff>
        </xdr:from>
        <xdr:to>
          <xdr:col>10</xdr:col>
          <xdr:colOff>99060</xdr:colOff>
          <xdr:row>48</xdr:row>
          <xdr:rowOff>213360</xdr:rowOff>
        </xdr:to>
        <xdr:sp macro="" textlink="">
          <xdr:nvSpPr>
            <xdr:cNvPr id="47191" name="Option Button 87" hidden="1">
              <a:extLst>
                <a:ext uri="{63B3BB69-23CF-44E3-9099-C40C66FF867C}">
                  <a14:compatExt spid="_x0000_s47191"/>
                </a:ext>
                <a:ext uri="{FF2B5EF4-FFF2-40B4-BE49-F238E27FC236}">
                  <a16:creationId xmlns:a16="http://schemas.microsoft.com/office/drawing/2014/main" id="{00000000-0008-0000-0100-00005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198120</xdr:colOff>
          <xdr:row>48</xdr:row>
          <xdr:rowOff>22860</xdr:rowOff>
        </xdr:from>
        <xdr:to>
          <xdr:col>8</xdr:col>
          <xdr:colOff>106680</xdr:colOff>
          <xdr:row>48</xdr:row>
          <xdr:rowOff>213360</xdr:rowOff>
        </xdr:to>
        <xdr:sp macro="" textlink="">
          <xdr:nvSpPr>
            <xdr:cNvPr id="47192" name="Option Button 88" hidden="1">
              <a:extLst>
                <a:ext uri="{63B3BB69-23CF-44E3-9099-C40C66FF867C}">
                  <a14:compatExt spid="_x0000_s47192"/>
                </a:ext>
                <a:ext uri="{FF2B5EF4-FFF2-40B4-BE49-F238E27FC236}">
                  <a16:creationId xmlns:a16="http://schemas.microsoft.com/office/drawing/2014/main" id="{00000000-0008-0000-0100-00005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47</xdr:row>
          <xdr:rowOff>213360</xdr:rowOff>
        </xdr:from>
        <xdr:to>
          <xdr:col>11</xdr:col>
          <xdr:colOff>99060</xdr:colOff>
          <xdr:row>49</xdr:row>
          <xdr:rowOff>0</xdr:rowOff>
        </xdr:to>
        <xdr:sp macro="" textlink="">
          <xdr:nvSpPr>
            <xdr:cNvPr id="47193" name="Group Box 89" hidden="1">
              <a:extLst>
                <a:ext uri="{63B3BB69-23CF-44E3-9099-C40C66FF867C}">
                  <a14:compatExt spid="_x0000_s47193"/>
                </a:ext>
                <a:ext uri="{FF2B5EF4-FFF2-40B4-BE49-F238E27FC236}">
                  <a16:creationId xmlns:a16="http://schemas.microsoft.com/office/drawing/2014/main" id="{00000000-0008-0000-0100-000059B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22</xdr:row>
          <xdr:rowOff>30480</xdr:rowOff>
        </xdr:from>
        <xdr:to>
          <xdr:col>18</xdr:col>
          <xdr:colOff>175260</xdr:colOff>
          <xdr:row>22</xdr:row>
          <xdr:rowOff>213360</xdr:rowOff>
        </xdr:to>
        <xdr:sp macro="" textlink="">
          <xdr:nvSpPr>
            <xdr:cNvPr id="47194" name="Check Box 90" hidden="1">
              <a:extLst>
                <a:ext uri="{63B3BB69-23CF-44E3-9099-C40C66FF867C}">
                  <a14:compatExt spid="_x0000_s47194"/>
                </a:ext>
                <a:ext uri="{FF2B5EF4-FFF2-40B4-BE49-F238E27FC236}">
                  <a16:creationId xmlns:a16="http://schemas.microsoft.com/office/drawing/2014/main" id="{00000000-0008-0000-0100-00005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24</xdr:row>
          <xdr:rowOff>15240</xdr:rowOff>
        </xdr:from>
        <xdr:to>
          <xdr:col>18</xdr:col>
          <xdr:colOff>175260</xdr:colOff>
          <xdr:row>24</xdr:row>
          <xdr:rowOff>213360</xdr:rowOff>
        </xdr:to>
        <xdr:sp macro="" textlink="">
          <xdr:nvSpPr>
            <xdr:cNvPr id="47195" name="Check Box 91" hidden="1">
              <a:extLst>
                <a:ext uri="{63B3BB69-23CF-44E3-9099-C40C66FF867C}">
                  <a14:compatExt spid="_x0000_s47195"/>
                </a:ext>
                <a:ext uri="{FF2B5EF4-FFF2-40B4-BE49-F238E27FC236}">
                  <a16:creationId xmlns:a16="http://schemas.microsoft.com/office/drawing/2014/main" id="{00000000-0008-0000-0100-00005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Used wash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24</xdr:col>
      <xdr:colOff>17145</xdr:colOff>
      <xdr:row>5</xdr:row>
      <xdr:rowOff>72390</xdr:rowOff>
    </xdr:from>
    <xdr:to>
      <xdr:col>27</xdr:col>
      <xdr:colOff>20955</xdr:colOff>
      <xdr:row>6</xdr:row>
      <xdr:rowOff>36195</xdr:rowOff>
    </xdr:to>
    <xdr:pic>
      <xdr:nvPicPr>
        <xdr:cNvPr id="2" name="Picture 8">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5955" y="615315"/>
          <a:ext cx="62865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32</xdr:col>
          <xdr:colOff>0</xdr:colOff>
          <xdr:row>16</xdr:row>
          <xdr:rowOff>0</xdr:rowOff>
        </xdr:from>
        <xdr:to>
          <xdr:col>36</xdr:col>
          <xdr:colOff>22860</xdr:colOff>
          <xdr:row>17</xdr:row>
          <xdr:rowOff>22860</xdr:rowOff>
        </xdr:to>
        <xdr:sp macro="" textlink="">
          <xdr:nvSpPr>
            <xdr:cNvPr id="57346" name="Group Box 2" hidden="1">
              <a:extLst>
                <a:ext uri="{63B3BB69-23CF-44E3-9099-C40C66FF867C}">
                  <a14:compatExt spid="_x0000_s57346"/>
                </a:ext>
                <a:ext uri="{FF2B5EF4-FFF2-40B4-BE49-F238E27FC236}">
                  <a16:creationId xmlns:a16="http://schemas.microsoft.com/office/drawing/2014/main" id="{00000000-0008-0000-0200-000002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16</xdr:row>
          <xdr:rowOff>30480</xdr:rowOff>
        </xdr:from>
        <xdr:to>
          <xdr:col>33</xdr:col>
          <xdr:colOff>251460</xdr:colOff>
          <xdr:row>17</xdr:row>
          <xdr:rowOff>0</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02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16</xdr:row>
          <xdr:rowOff>22860</xdr:rowOff>
        </xdr:from>
        <xdr:to>
          <xdr:col>35</xdr:col>
          <xdr:colOff>289560</xdr:colOff>
          <xdr:row>17</xdr:row>
          <xdr:rowOff>0</xdr:rowOff>
        </xdr:to>
        <xdr:sp macro="" textlink="">
          <xdr:nvSpPr>
            <xdr:cNvPr id="57348" name="Option Button 4" hidden="1">
              <a:extLst>
                <a:ext uri="{63B3BB69-23CF-44E3-9099-C40C66FF867C}">
                  <a14:compatExt spid="_x0000_s57348"/>
                </a:ext>
                <a:ext uri="{FF2B5EF4-FFF2-40B4-BE49-F238E27FC236}">
                  <a16:creationId xmlns:a16="http://schemas.microsoft.com/office/drawing/2014/main" id="{00000000-0008-0000-0200-00000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327660</xdr:colOff>
          <xdr:row>17</xdr:row>
          <xdr:rowOff>30480</xdr:rowOff>
        </xdr:from>
        <xdr:to>
          <xdr:col>36</xdr:col>
          <xdr:colOff>76200</xdr:colOff>
          <xdr:row>18</xdr:row>
          <xdr:rowOff>167640</xdr:rowOff>
        </xdr:to>
        <xdr:sp macro="" textlink="">
          <xdr:nvSpPr>
            <xdr:cNvPr id="57349" name="Group Box 5" hidden="1">
              <a:extLst>
                <a:ext uri="{63B3BB69-23CF-44E3-9099-C40C66FF867C}">
                  <a14:compatExt spid="_x0000_s57349"/>
                </a:ext>
                <a:ext uri="{FF2B5EF4-FFF2-40B4-BE49-F238E27FC236}">
                  <a16:creationId xmlns:a16="http://schemas.microsoft.com/office/drawing/2014/main" id="{00000000-0008-0000-0200-000005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114300</xdr:colOff>
          <xdr:row>17</xdr:row>
          <xdr:rowOff>83820</xdr:rowOff>
        </xdr:from>
        <xdr:to>
          <xdr:col>33</xdr:col>
          <xdr:colOff>213360</xdr:colOff>
          <xdr:row>18</xdr:row>
          <xdr:rowOff>99060</xdr:rowOff>
        </xdr:to>
        <xdr:sp macro="" textlink="">
          <xdr:nvSpPr>
            <xdr:cNvPr id="57350" name="Option Button 6" hidden="1">
              <a:extLst>
                <a:ext uri="{63B3BB69-23CF-44E3-9099-C40C66FF867C}">
                  <a14:compatExt spid="_x0000_s57350"/>
                </a:ext>
                <a:ext uri="{FF2B5EF4-FFF2-40B4-BE49-F238E27FC236}">
                  <a16:creationId xmlns:a16="http://schemas.microsoft.com/office/drawing/2014/main" id="{00000000-0008-0000-0200-00000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213360</xdr:colOff>
          <xdr:row>17</xdr:row>
          <xdr:rowOff>45720</xdr:rowOff>
        </xdr:from>
        <xdr:to>
          <xdr:col>35</xdr:col>
          <xdr:colOff>350520</xdr:colOff>
          <xdr:row>18</xdr:row>
          <xdr:rowOff>152400</xdr:rowOff>
        </xdr:to>
        <xdr:sp macro="" textlink="">
          <xdr:nvSpPr>
            <xdr:cNvPr id="57351" name="Option Button 7" hidden="1">
              <a:extLst>
                <a:ext uri="{63B3BB69-23CF-44E3-9099-C40C66FF867C}">
                  <a14:compatExt spid="_x0000_s57351"/>
                </a:ext>
                <a:ext uri="{FF2B5EF4-FFF2-40B4-BE49-F238E27FC236}">
                  <a16:creationId xmlns:a16="http://schemas.microsoft.com/office/drawing/2014/main" id="{00000000-0008-0000-02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NOT 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22860</xdr:rowOff>
        </xdr:from>
        <xdr:to>
          <xdr:col>4</xdr:col>
          <xdr:colOff>99060</xdr:colOff>
          <xdr:row>41</xdr:row>
          <xdr:rowOff>213360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02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Pleating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41</xdr:row>
          <xdr:rowOff>7620</xdr:rowOff>
        </xdr:from>
        <xdr:to>
          <xdr:col>14</xdr:col>
          <xdr:colOff>0</xdr:colOff>
          <xdr:row>41</xdr:row>
          <xdr:rowOff>198120</xdr:rowOff>
        </xdr:to>
        <xdr:sp macro="" textlink="">
          <xdr:nvSpPr>
            <xdr:cNvPr id="57354" name="Check Box 10" hidden="1">
              <a:extLst>
                <a:ext uri="{63B3BB69-23CF-44E3-9099-C40C66FF867C}">
                  <a14:compatExt spid="_x0000_s57354"/>
                </a:ext>
                <a:ext uri="{FF2B5EF4-FFF2-40B4-BE49-F238E27FC236}">
                  <a16:creationId xmlns:a16="http://schemas.microsoft.com/office/drawing/2014/main" id="{00000000-0008-0000-02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Pigment Printed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42</xdr:row>
          <xdr:rowOff>30480</xdr:rowOff>
        </xdr:from>
        <xdr:to>
          <xdr:col>18</xdr:col>
          <xdr:colOff>152400</xdr:colOff>
          <xdr:row>42</xdr:row>
          <xdr:rowOff>198120</xdr:rowOff>
        </xdr:to>
        <xdr:sp macro="" textlink="">
          <xdr:nvSpPr>
            <xdr:cNvPr id="57355" name="Check Box 11" hidden="1">
              <a:extLst>
                <a:ext uri="{63B3BB69-23CF-44E3-9099-C40C66FF867C}">
                  <a14:compatExt spid="_x0000_s57355"/>
                </a:ext>
                <a:ext uri="{FF2B5EF4-FFF2-40B4-BE49-F238E27FC236}">
                  <a16:creationId xmlns:a16="http://schemas.microsoft.com/office/drawing/2014/main" id="{00000000-0008-0000-0200-00000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Metal w/Coating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22860</xdr:rowOff>
        </xdr:from>
        <xdr:to>
          <xdr:col>4</xdr:col>
          <xdr:colOff>160020</xdr:colOff>
          <xdr:row>42</xdr:row>
          <xdr:rowOff>213360</xdr:rowOff>
        </xdr:to>
        <xdr:sp macro="" textlink="">
          <xdr:nvSpPr>
            <xdr:cNvPr id="57356" name="Check Box 12" hidden="1">
              <a:extLst>
                <a:ext uri="{63B3BB69-23CF-44E3-9099-C40C66FF867C}">
                  <a14:compatExt spid="_x0000_s57356"/>
                </a:ext>
                <a:ext uri="{FF2B5EF4-FFF2-40B4-BE49-F238E27FC236}">
                  <a16:creationId xmlns:a16="http://schemas.microsoft.com/office/drawing/2014/main" id="{00000000-0008-0000-0200-00000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Sulfur Dyed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42</xdr:row>
          <xdr:rowOff>15240</xdr:rowOff>
        </xdr:from>
        <xdr:to>
          <xdr:col>8</xdr:col>
          <xdr:colOff>99060</xdr:colOff>
          <xdr:row>42</xdr:row>
          <xdr:rowOff>213360</xdr:rowOff>
        </xdr:to>
        <xdr:sp macro="" textlink="">
          <xdr:nvSpPr>
            <xdr:cNvPr id="57357" name="Check Box 13" hidden="1">
              <a:extLst>
                <a:ext uri="{63B3BB69-23CF-44E3-9099-C40C66FF867C}">
                  <a14:compatExt spid="_x0000_s57357"/>
                </a:ext>
                <a:ext uri="{FF2B5EF4-FFF2-40B4-BE49-F238E27FC236}">
                  <a16:creationId xmlns:a16="http://schemas.microsoft.com/office/drawing/2014/main" id="{00000000-0008-0000-0200-00000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Face Raised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43</xdr:row>
          <xdr:rowOff>30480</xdr:rowOff>
        </xdr:from>
        <xdr:to>
          <xdr:col>16</xdr:col>
          <xdr:colOff>182880</xdr:colOff>
          <xdr:row>43</xdr:row>
          <xdr:rowOff>198120</xdr:rowOff>
        </xdr:to>
        <xdr:sp macro="" textlink="">
          <xdr:nvSpPr>
            <xdr:cNvPr id="57358" name="Check Box 14" hidden="1">
              <a:extLst>
                <a:ext uri="{63B3BB69-23CF-44E3-9099-C40C66FF867C}">
                  <a14:compatExt spid="_x0000_s57358"/>
                </a:ext>
                <a:ext uri="{FF2B5EF4-FFF2-40B4-BE49-F238E27FC236}">
                  <a16:creationId xmlns:a16="http://schemas.microsoft.com/office/drawing/2014/main" id="{00000000-0008-0000-0200-00000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Double Knitted Structure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43</xdr:row>
          <xdr:rowOff>22860</xdr:rowOff>
        </xdr:from>
        <xdr:to>
          <xdr:col>11</xdr:col>
          <xdr:colOff>0</xdr:colOff>
          <xdr:row>43</xdr:row>
          <xdr:rowOff>220980</xdr:rowOff>
        </xdr:to>
        <xdr:sp macro="" textlink="">
          <xdr:nvSpPr>
            <xdr:cNvPr id="57359" name="Check Box 15" hidden="1">
              <a:extLst>
                <a:ext uri="{63B3BB69-23CF-44E3-9099-C40C66FF867C}">
                  <a14:compatExt spid="_x0000_s57359"/>
                </a:ext>
                <a:ext uri="{FF2B5EF4-FFF2-40B4-BE49-F238E27FC236}">
                  <a16:creationId xmlns:a16="http://schemas.microsoft.com/office/drawing/2014/main" id="{00000000-0008-0000-0200-00000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Woven less than 1d other than Plain Weave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41</xdr:row>
          <xdr:rowOff>7620</xdr:rowOff>
        </xdr:from>
        <xdr:to>
          <xdr:col>17</xdr:col>
          <xdr:colOff>160020</xdr:colOff>
          <xdr:row>41</xdr:row>
          <xdr:rowOff>213360</xdr:rowOff>
        </xdr:to>
        <xdr:sp macro="" textlink="">
          <xdr:nvSpPr>
            <xdr:cNvPr id="57360" name="Check Box 16" hidden="1">
              <a:extLst>
                <a:ext uri="{63B3BB69-23CF-44E3-9099-C40C66FF867C}">
                  <a14:compatExt spid="_x0000_s57360"/>
                </a:ext>
                <a:ext uri="{FF2B5EF4-FFF2-40B4-BE49-F238E27FC236}">
                  <a16:creationId xmlns:a16="http://schemas.microsoft.com/office/drawing/2014/main" id="{00000000-0008-0000-0200-00001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Top Dyed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41</xdr:row>
          <xdr:rowOff>7620</xdr:rowOff>
        </xdr:from>
        <xdr:to>
          <xdr:col>9</xdr:col>
          <xdr:colOff>60960</xdr:colOff>
          <xdr:row>41</xdr:row>
          <xdr:rowOff>213360</xdr:rowOff>
        </xdr:to>
        <xdr:sp macro="" textlink="">
          <xdr:nvSpPr>
            <xdr:cNvPr id="57361" name="Check Box 17" hidden="1">
              <a:extLst>
                <a:ext uri="{63B3BB69-23CF-44E3-9099-C40C66FF867C}">
                  <a14:compatExt spid="_x0000_s57361"/>
                </a:ext>
                <a:ext uri="{FF2B5EF4-FFF2-40B4-BE49-F238E27FC236}">
                  <a16:creationId xmlns:a16="http://schemas.microsoft.com/office/drawing/2014/main" id="{00000000-0008-0000-0200-00001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Water Repellent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47</xdr:row>
          <xdr:rowOff>22860</xdr:rowOff>
        </xdr:from>
        <xdr:to>
          <xdr:col>3</xdr:col>
          <xdr:colOff>137160</xdr:colOff>
          <xdr:row>47</xdr:row>
          <xdr:rowOff>213360</xdr:rowOff>
        </xdr:to>
        <xdr:sp macro="" textlink="">
          <xdr:nvSpPr>
            <xdr:cNvPr id="57362" name="Check Box 18" hidden="1">
              <a:extLst>
                <a:ext uri="{63B3BB69-23CF-44E3-9099-C40C66FF867C}">
                  <a14:compatExt spid="_x0000_s57362"/>
                </a:ext>
                <a:ext uri="{FF2B5EF4-FFF2-40B4-BE49-F238E27FC236}">
                  <a16:creationId xmlns:a16="http://schemas.microsoft.com/office/drawing/2014/main" id="{00000000-0008-0000-0200-00001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OUTER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47</xdr:row>
          <xdr:rowOff>7620</xdr:rowOff>
        </xdr:from>
        <xdr:to>
          <xdr:col>6</xdr:col>
          <xdr:colOff>175260</xdr:colOff>
          <xdr:row>47</xdr:row>
          <xdr:rowOff>213360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2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47</xdr:row>
          <xdr:rowOff>22860</xdr:rowOff>
        </xdr:from>
        <xdr:to>
          <xdr:col>9</xdr:col>
          <xdr:colOff>160020</xdr:colOff>
          <xdr:row>47</xdr:row>
          <xdr:rowOff>213360</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02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BOTTOM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47</xdr:row>
          <xdr:rowOff>22860</xdr:rowOff>
        </xdr:from>
        <xdr:to>
          <xdr:col>13</xdr:col>
          <xdr:colOff>137160</xdr:colOff>
          <xdr:row>47</xdr:row>
          <xdr:rowOff>213360</xdr:rowOff>
        </xdr:to>
        <xdr:sp macro="" textlink="">
          <xdr:nvSpPr>
            <xdr:cNvPr id="57365" name="Check Box 21" hidden="1">
              <a:extLst>
                <a:ext uri="{63B3BB69-23CF-44E3-9099-C40C66FF867C}">
                  <a14:compatExt spid="_x0000_s57365"/>
                </a:ext>
                <a:ext uri="{FF2B5EF4-FFF2-40B4-BE49-F238E27FC236}">
                  <a16:creationId xmlns:a16="http://schemas.microsoft.com/office/drawing/2014/main" id="{00000000-0008-0000-02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SHIRT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48</xdr:row>
          <xdr:rowOff>7620</xdr:rowOff>
        </xdr:from>
        <xdr:to>
          <xdr:col>17</xdr:col>
          <xdr:colOff>22860</xdr:colOff>
          <xdr:row>48</xdr:row>
          <xdr:rowOff>213360</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02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PIECE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47</xdr:row>
          <xdr:rowOff>22860</xdr:rowOff>
        </xdr:from>
        <xdr:to>
          <xdr:col>16</xdr:col>
          <xdr:colOff>175260</xdr:colOff>
          <xdr:row>47</xdr:row>
          <xdr:rowOff>213360</xdr:rowOff>
        </xdr:to>
        <xdr:sp macro="" textlink="">
          <xdr:nvSpPr>
            <xdr:cNvPr id="57367" name="Check Box 23" hidden="1">
              <a:extLst>
                <a:ext uri="{63B3BB69-23CF-44E3-9099-C40C66FF867C}">
                  <a14:compatExt spid="_x0000_s57367"/>
                </a:ext>
                <a:ext uri="{FF2B5EF4-FFF2-40B4-BE49-F238E27FC236}">
                  <a16:creationId xmlns:a16="http://schemas.microsoft.com/office/drawing/2014/main" id="{00000000-0008-0000-0200-00001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CUT &amp; SEWN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22860</xdr:rowOff>
        </xdr:from>
        <xdr:to>
          <xdr:col>3</xdr:col>
          <xdr:colOff>137160</xdr:colOff>
          <xdr:row>48</xdr:row>
          <xdr:rowOff>213360</xdr:rowOff>
        </xdr:to>
        <xdr:sp macro="" textlink="">
          <xdr:nvSpPr>
            <xdr:cNvPr id="57368" name="Check Box 24" hidden="1">
              <a:extLst>
                <a:ext uri="{63B3BB69-23CF-44E3-9099-C40C66FF867C}">
                  <a14:compatExt spid="_x0000_s57368"/>
                </a:ext>
                <a:ext uri="{FF2B5EF4-FFF2-40B4-BE49-F238E27FC236}">
                  <a16:creationId xmlns:a16="http://schemas.microsoft.com/office/drawing/2014/main" id="{00000000-0008-0000-0200-00001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KNIT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48</xdr:row>
          <xdr:rowOff>22860</xdr:rowOff>
        </xdr:from>
        <xdr:to>
          <xdr:col>9</xdr:col>
          <xdr:colOff>182880</xdr:colOff>
          <xdr:row>48</xdr:row>
          <xdr:rowOff>213360</xdr:rowOff>
        </xdr:to>
        <xdr:sp macro="" textlink="">
          <xdr:nvSpPr>
            <xdr:cNvPr id="57369" name="Check Box 25" hidden="1">
              <a:extLst>
                <a:ext uri="{63B3BB69-23CF-44E3-9099-C40C66FF867C}">
                  <a14:compatExt spid="_x0000_s57369"/>
                </a:ext>
                <a:ext uri="{FF2B5EF4-FFF2-40B4-BE49-F238E27FC236}">
                  <a16:creationId xmlns:a16="http://schemas.microsoft.com/office/drawing/2014/main" id="{00000000-0008-0000-0200-00001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INNER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48</xdr:row>
          <xdr:rowOff>7620</xdr:rowOff>
        </xdr:from>
        <xdr:to>
          <xdr:col>13</xdr:col>
          <xdr:colOff>137160</xdr:colOff>
          <xdr:row>48</xdr:row>
          <xdr:rowOff>213360</xdr:rowOff>
        </xdr:to>
        <xdr:sp macro="" textlink="">
          <xdr:nvSpPr>
            <xdr:cNvPr id="57370" name="Check Box 26" hidden="1">
              <a:extLst>
                <a:ext uri="{63B3BB69-23CF-44E3-9099-C40C66FF867C}">
                  <a14:compatExt spid="_x0000_s57370"/>
                </a:ext>
                <a:ext uri="{FF2B5EF4-FFF2-40B4-BE49-F238E27FC236}">
                  <a16:creationId xmlns:a16="http://schemas.microsoft.com/office/drawing/2014/main" id="{00000000-0008-0000-0200-00001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BABY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48</xdr:row>
          <xdr:rowOff>7620</xdr:rowOff>
        </xdr:from>
        <xdr:to>
          <xdr:col>6</xdr:col>
          <xdr:colOff>152400</xdr:colOff>
          <xdr:row>48</xdr:row>
          <xdr:rowOff>213360</xdr:rowOff>
        </xdr:to>
        <xdr:sp macro="" textlink="">
          <xdr:nvSpPr>
            <xdr:cNvPr id="57371" name="Check Box 27" hidden="1">
              <a:extLst>
                <a:ext uri="{63B3BB69-23CF-44E3-9099-C40C66FF867C}">
                  <a14:compatExt spid="_x0000_s57371"/>
                </a:ext>
                <a:ext uri="{FF2B5EF4-FFF2-40B4-BE49-F238E27FC236}">
                  <a16:creationId xmlns:a16="http://schemas.microsoft.com/office/drawing/2014/main" id="{00000000-0008-0000-0200-00001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GOODS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83820</xdr:colOff>
          <xdr:row>19</xdr:row>
          <xdr:rowOff>30480</xdr:rowOff>
        </xdr:from>
        <xdr:to>
          <xdr:col>35</xdr:col>
          <xdr:colOff>350520</xdr:colOff>
          <xdr:row>20</xdr:row>
          <xdr:rowOff>175260</xdr:rowOff>
        </xdr:to>
        <xdr:sp macro="" textlink="">
          <xdr:nvSpPr>
            <xdr:cNvPr id="57374" name="Check Box 30" hidden="1">
              <a:extLst>
                <a:ext uri="{63B3BB69-23CF-44E3-9099-C40C66FF867C}">
                  <a14:compatExt spid="_x0000_s57374"/>
                </a:ext>
                <a:ext uri="{FF2B5EF4-FFF2-40B4-BE49-F238E27FC236}">
                  <a16:creationId xmlns:a16="http://schemas.microsoft.com/office/drawing/2014/main" id="{00000000-0008-0000-0200-00001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ACCESSORIES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19</xdr:row>
          <xdr:rowOff>45720</xdr:rowOff>
        </xdr:from>
        <xdr:to>
          <xdr:col>30</xdr:col>
          <xdr:colOff>327660</xdr:colOff>
          <xdr:row>20</xdr:row>
          <xdr:rowOff>175260</xdr:rowOff>
        </xdr:to>
        <xdr:sp macro="" textlink="">
          <xdr:nvSpPr>
            <xdr:cNvPr id="57375" name="Check Box 31" hidden="1">
              <a:extLst>
                <a:ext uri="{63B3BB69-23CF-44E3-9099-C40C66FF867C}">
                  <a14:compatExt spid="_x0000_s57375"/>
                </a:ext>
                <a:ext uri="{FF2B5EF4-FFF2-40B4-BE49-F238E27FC236}">
                  <a16:creationId xmlns:a16="http://schemas.microsoft.com/office/drawing/2014/main" id="{00000000-0008-0000-0200-00001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FABRIC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19</xdr:row>
          <xdr:rowOff>60960</xdr:rowOff>
        </xdr:from>
        <xdr:to>
          <xdr:col>26</xdr:col>
          <xdr:colOff>106680</xdr:colOff>
          <xdr:row>20</xdr:row>
          <xdr:rowOff>213360</xdr:rowOff>
        </xdr:to>
        <xdr:sp macro="" textlink="">
          <xdr:nvSpPr>
            <xdr:cNvPr id="57376" name="Check Box 32" hidden="1">
              <a:extLst>
                <a:ext uri="{63B3BB69-23CF-44E3-9099-C40C66FF867C}">
                  <a14:compatExt spid="_x0000_s57376"/>
                </a:ext>
                <a:ext uri="{FF2B5EF4-FFF2-40B4-BE49-F238E27FC236}">
                  <a16:creationId xmlns:a16="http://schemas.microsoft.com/office/drawing/2014/main" id="{00000000-0008-0000-0200-00002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GARMENT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22860</xdr:rowOff>
        </xdr:from>
        <xdr:to>
          <xdr:col>22</xdr:col>
          <xdr:colOff>213360</xdr:colOff>
          <xdr:row>24</xdr:row>
          <xdr:rowOff>213360</xdr:rowOff>
        </xdr:to>
        <xdr:sp macro="" textlink="">
          <xdr:nvSpPr>
            <xdr:cNvPr id="57377" name="Check Box 33" hidden="1">
              <a:extLst>
                <a:ext uri="{63B3BB69-23CF-44E3-9099-C40C66FF867C}">
                  <a14:compatExt spid="_x0000_s57377"/>
                </a:ext>
                <a:ext uri="{FF2B5EF4-FFF2-40B4-BE49-F238E27FC236}">
                  <a16:creationId xmlns:a16="http://schemas.microsoft.com/office/drawing/2014/main" id="{00000000-0008-0000-0200-00002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FULL TEST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30</xdr:row>
          <xdr:rowOff>22860</xdr:rowOff>
        </xdr:from>
        <xdr:to>
          <xdr:col>24</xdr:col>
          <xdr:colOff>99060</xdr:colOff>
          <xdr:row>30</xdr:row>
          <xdr:rowOff>213360</xdr:rowOff>
        </xdr:to>
        <xdr:sp macro="" textlink="">
          <xdr:nvSpPr>
            <xdr:cNvPr id="57378" name="Check Box 34" hidden="1">
              <a:extLst>
                <a:ext uri="{63B3BB69-23CF-44E3-9099-C40C66FF867C}">
                  <a14:compatExt spid="_x0000_s57378"/>
                </a:ext>
                <a:ext uri="{FF2B5EF4-FFF2-40B4-BE49-F238E27FC236}">
                  <a16:creationId xmlns:a16="http://schemas.microsoft.com/office/drawing/2014/main" id="{00000000-0008-0000-0200-00002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APPOINTED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42</xdr:row>
          <xdr:rowOff>15240</xdr:rowOff>
        </xdr:from>
        <xdr:to>
          <xdr:col>13</xdr:col>
          <xdr:colOff>137160</xdr:colOff>
          <xdr:row>42</xdr:row>
          <xdr:rowOff>220980</xdr:rowOff>
        </xdr:to>
        <xdr:sp macro="" textlink="">
          <xdr:nvSpPr>
            <xdr:cNvPr id="57379" name="Check Box 35" hidden="1">
              <a:extLst>
                <a:ext uri="{63B3BB69-23CF-44E3-9099-C40C66FF867C}">
                  <a14:compatExt spid="_x0000_s57379"/>
                </a:ext>
                <a:ext uri="{FF2B5EF4-FFF2-40B4-BE49-F238E27FC236}">
                  <a16:creationId xmlns:a16="http://schemas.microsoft.com/office/drawing/2014/main" id="{00000000-0008-0000-0200-00002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Back Raised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31</xdr:row>
          <xdr:rowOff>22860</xdr:rowOff>
        </xdr:from>
        <xdr:to>
          <xdr:col>26</xdr:col>
          <xdr:colOff>76200</xdr:colOff>
          <xdr:row>31</xdr:row>
          <xdr:rowOff>213360</xdr:rowOff>
        </xdr:to>
        <xdr:sp macro="" textlink="">
          <xdr:nvSpPr>
            <xdr:cNvPr id="57380" name="Check Box 36" hidden="1">
              <a:extLst>
                <a:ext uri="{63B3BB69-23CF-44E3-9099-C40C66FF867C}">
                  <a14:compatExt spid="_x0000_s57380"/>
                </a:ext>
                <a:ext uri="{FF2B5EF4-FFF2-40B4-BE49-F238E27FC236}">
                  <a16:creationId xmlns:a16="http://schemas.microsoft.com/office/drawing/2014/main" id="{00000000-0008-0000-0200-00002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COLOR FASTNESS </a:t>
              </a:r>
            </a:p>
          </xdr:txBody>
        </xdr:sp>
        <xdr:clientData/>
      </xdr:twoCellAnchor>
    </mc:Choice>
    <mc:Fallback/>
  </mc:AlternateContent>
  <xdr:twoCellAnchor>
    <xdr:from>
      <xdr:col>20</xdr:col>
      <xdr:colOff>68580</xdr:colOff>
      <xdr:row>31</xdr:row>
      <xdr:rowOff>22860</xdr:rowOff>
    </xdr:from>
    <xdr:to>
      <xdr:col>20</xdr:col>
      <xdr:colOff>211666</xdr:colOff>
      <xdr:row>45</xdr:row>
      <xdr:rowOff>220133</xdr:rowOff>
    </xdr:to>
    <xdr:sp macro="" textlink="">
      <xdr:nvSpPr>
        <xdr:cNvPr id="39" name="左大かっこ 1">
          <a:extLst>
            <a:ext uri="{FF2B5EF4-FFF2-40B4-BE49-F238E27FC236}">
              <a16:creationId xmlns:a16="http://schemas.microsoft.com/office/drawing/2014/main" id="{00000000-0008-0000-0200-000027000000}"/>
            </a:ext>
          </a:extLst>
        </xdr:cNvPr>
        <xdr:cNvSpPr/>
      </xdr:nvSpPr>
      <xdr:spPr bwMode="auto">
        <a:xfrm>
          <a:off x="4772025" y="6048375"/>
          <a:ext cx="141181" cy="3456728"/>
        </a:xfrm>
        <a:prstGeom prst="leftBracket">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1</xdr:col>
          <xdr:colOff>45720</xdr:colOff>
          <xdr:row>9</xdr:row>
          <xdr:rowOff>106680</xdr:rowOff>
        </xdr:from>
        <xdr:to>
          <xdr:col>3</xdr:col>
          <xdr:colOff>99060</xdr:colOff>
          <xdr:row>9</xdr:row>
          <xdr:rowOff>327660</xdr:rowOff>
        </xdr:to>
        <xdr:sp macro="" textlink="">
          <xdr:nvSpPr>
            <xdr:cNvPr id="57381" name="Option Button 37" hidden="1">
              <a:extLst>
                <a:ext uri="{63B3BB69-23CF-44E3-9099-C40C66FF867C}">
                  <a14:compatExt spid="_x0000_s57381"/>
                </a:ext>
                <a:ext uri="{FF2B5EF4-FFF2-40B4-BE49-F238E27FC236}">
                  <a16:creationId xmlns:a16="http://schemas.microsoft.com/office/drawing/2014/main" id="{00000000-0008-0000-0200-00002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Regular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9</xdr:row>
          <xdr:rowOff>99060</xdr:rowOff>
        </xdr:from>
        <xdr:to>
          <xdr:col>6</xdr:col>
          <xdr:colOff>60960</xdr:colOff>
          <xdr:row>9</xdr:row>
          <xdr:rowOff>327660</xdr:rowOff>
        </xdr:to>
        <xdr:sp macro="" textlink="">
          <xdr:nvSpPr>
            <xdr:cNvPr id="57382" name="Option Button 38" hidden="1">
              <a:extLst>
                <a:ext uri="{63B3BB69-23CF-44E3-9099-C40C66FF867C}">
                  <a14:compatExt spid="_x0000_s57382"/>
                </a:ext>
                <a:ext uri="{FF2B5EF4-FFF2-40B4-BE49-F238E27FC236}">
                  <a16:creationId xmlns:a16="http://schemas.microsoft.com/office/drawing/2014/main" id="{00000000-0008-0000-0200-00002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Express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38</xdr:row>
          <xdr:rowOff>22860</xdr:rowOff>
        </xdr:from>
        <xdr:to>
          <xdr:col>25</xdr:col>
          <xdr:colOff>175260</xdr:colOff>
          <xdr:row>38</xdr:row>
          <xdr:rowOff>213360</xdr:rowOff>
        </xdr:to>
        <xdr:sp macro="" textlink="">
          <xdr:nvSpPr>
            <xdr:cNvPr id="57383" name="Check Box 39" hidden="1">
              <a:extLst>
                <a:ext uri="{63B3BB69-23CF-44E3-9099-C40C66FF867C}">
                  <a14:compatExt spid="_x0000_s57383"/>
                </a:ext>
                <a:ext uri="{FF2B5EF4-FFF2-40B4-BE49-F238E27FC236}">
                  <a16:creationId xmlns:a16="http://schemas.microsoft.com/office/drawing/2014/main" id="{00000000-0008-0000-0200-00002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FUNCTIONALITY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30480</xdr:rowOff>
        </xdr:from>
        <xdr:to>
          <xdr:col>8</xdr:col>
          <xdr:colOff>60960</xdr:colOff>
          <xdr:row>44</xdr:row>
          <xdr:rowOff>213360</xdr:rowOff>
        </xdr:to>
        <xdr:sp macro="" textlink="">
          <xdr:nvSpPr>
            <xdr:cNvPr id="57384" name="Check Box 40" hidden="1">
              <a:extLst>
                <a:ext uri="{63B3BB69-23CF-44E3-9099-C40C66FF867C}">
                  <a14:compatExt spid="_x0000_s57384"/>
                </a:ext>
                <a:ext uri="{FF2B5EF4-FFF2-40B4-BE49-F238E27FC236}">
                  <a16:creationId xmlns:a16="http://schemas.microsoft.com/office/drawing/2014/main" id="{00000000-0008-0000-0200-00002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Interlining w/Polyamide Binder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44</xdr:row>
          <xdr:rowOff>30480</xdr:rowOff>
        </xdr:from>
        <xdr:to>
          <xdr:col>17</xdr:col>
          <xdr:colOff>182880</xdr:colOff>
          <xdr:row>44</xdr:row>
          <xdr:rowOff>213360</xdr:rowOff>
        </xdr:to>
        <xdr:sp macro="" textlink="">
          <xdr:nvSpPr>
            <xdr:cNvPr id="57385" name="Check Box 41" hidden="1">
              <a:extLst>
                <a:ext uri="{63B3BB69-23CF-44E3-9099-C40C66FF867C}">
                  <a14:compatExt spid="_x0000_s57385"/>
                </a:ext>
                <a:ext uri="{FF2B5EF4-FFF2-40B4-BE49-F238E27FC236}">
                  <a16:creationId xmlns:a16="http://schemas.microsoft.com/office/drawing/2014/main" id="{00000000-0008-0000-0200-00002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Elastic Tape for Shoulder Strap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41</xdr:row>
          <xdr:rowOff>22860</xdr:rowOff>
        </xdr:from>
        <xdr:to>
          <xdr:col>25</xdr:col>
          <xdr:colOff>106680</xdr:colOff>
          <xdr:row>41</xdr:row>
          <xdr:rowOff>213360</xdr:rowOff>
        </xdr:to>
        <xdr:sp macro="" textlink="">
          <xdr:nvSpPr>
            <xdr:cNvPr id="57386" name="Check Box 42" hidden="1">
              <a:extLst>
                <a:ext uri="{63B3BB69-23CF-44E3-9099-C40C66FF867C}">
                  <a14:compatExt spid="_x0000_s57386"/>
                </a:ext>
                <a:ext uri="{FF2B5EF4-FFF2-40B4-BE49-F238E27FC236}">
                  <a16:creationId xmlns:a16="http://schemas.microsoft.com/office/drawing/2014/main" id="{00000000-0008-0000-0200-00002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GARMENT TEST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28</xdr:row>
          <xdr:rowOff>38100</xdr:rowOff>
        </xdr:from>
        <xdr:to>
          <xdr:col>28</xdr:col>
          <xdr:colOff>198120</xdr:colOff>
          <xdr:row>29</xdr:row>
          <xdr:rowOff>0</xdr:rowOff>
        </xdr:to>
        <xdr:sp macro="" textlink="">
          <xdr:nvSpPr>
            <xdr:cNvPr id="57387" name="Check Box 43" hidden="1">
              <a:extLst>
                <a:ext uri="{63B3BB69-23CF-44E3-9099-C40C66FF867C}">
                  <a14:compatExt spid="_x0000_s57387"/>
                </a:ext>
                <a:ext uri="{FF2B5EF4-FFF2-40B4-BE49-F238E27FC236}">
                  <a16:creationId xmlns:a16="http://schemas.microsoft.com/office/drawing/2014/main" id="{00000000-0008-0000-0200-00002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ADDITIONAL TEST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22860</xdr:rowOff>
        </xdr:from>
        <xdr:to>
          <xdr:col>6</xdr:col>
          <xdr:colOff>213360</xdr:colOff>
          <xdr:row>45</xdr:row>
          <xdr:rowOff>213360</xdr:rowOff>
        </xdr:to>
        <xdr:sp macro="" textlink="">
          <xdr:nvSpPr>
            <xdr:cNvPr id="57388" name="Check Box 44" hidden="1">
              <a:extLst>
                <a:ext uri="{63B3BB69-23CF-44E3-9099-C40C66FF867C}">
                  <a14:compatExt spid="_x0000_s57388"/>
                </a:ext>
                <a:ext uri="{FF2B5EF4-FFF2-40B4-BE49-F238E27FC236}">
                  <a16:creationId xmlns:a16="http://schemas.microsoft.com/office/drawing/2014/main" id="{00000000-0008-0000-0200-00002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Conductive Fiber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xdr:row>
          <xdr:rowOff>30480</xdr:rowOff>
        </xdr:from>
        <xdr:to>
          <xdr:col>6</xdr:col>
          <xdr:colOff>76200</xdr:colOff>
          <xdr:row>6</xdr:row>
          <xdr:rowOff>213360</xdr:rowOff>
        </xdr:to>
        <xdr:sp macro="" textlink="">
          <xdr:nvSpPr>
            <xdr:cNvPr id="57389" name="Option Button 45" hidden="1">
              <a:extLst>
                <a:ext uri="{63B3BB69-23CF-44E3-9099-C40C66FF867C}">
                  <a14:compatExt spid="_x0000_s57389"/>
                </a:ext>
                <a:ext uri="{FF2B5EF4-FFF2-40B4-BE49-F238E27FC236}">
                  <a16:creationId xmlns:a16="http://schemas.microsoft.com/office/drawing/2014/main" id="{00000000-0008-0000-0200-00002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xdr:row>
          <xdr:rowOff>38100</xdr:rowOff>
        </xdr:from>
        <xdr:to>
          <xdr:col>11</xdr:col>
          <xdr:colOff>213360</xdr:colOff>
          <xdr:row>6</xdr:row>
          <xdr:rowOff>213360</xdr:rowOff>
        </xdr:to>
        <xdr:sp macro="" textlink="">
          <xdr:nvSpPr>
            <xdr:cNvPr id="57390" name="Option Button 46" hidden="1">
              <a:extLst>
                <a:ext uri="{63B3BB69-23CF-44E3-9099-C40C66FF867C}">
                  <a14:compatExt spid="_x0000_s57390"/>
                </a:ext>
                <a:ext uri="{FF2B5EF4-FFF2-40B4-BE49-F238E27FC236}">
                  <a16:creationId xmlns:a16="http://schemas.microsoft.com/office/drawing/2014/main" id="{00000000-0008-0000-0200-00002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5</xdr:row>
          <xdr:rowOff>60960</xdr:rowOff>
        </xdr:from>
        <xdr:to>
          <xdr:col>15</xdr:col>
          <xdr:colOff>175260</xdr:colOff>
          <xdr:row>6</xdr:row>
          <xdr:rowOff>213360</xdr:rowOff>
        </xdr:to>
        <xdr:sp macro="" textlink="">
          <xdr:nvSpPr>
            <xdr:cNvPr id="57391" name="Option Button 47" hidden="1">
              <a:extLst>
                <a:ext uri="{63B3BB69-23CF-44E3-9099-C40C66FF867C}">
                  <a14:compatExt spid="_x0000_s57391"/>
                </a:ext>
                <a:ext uri="{FF2B5EF4-FFF2-40B4-BE49-F238E27FC236}">
                  <a16:creationId xmlns:a16="http://schemas.microsoft.com/office/drawing/2014/main" id="{00000000-0008-0000-0200-00002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xdr:row>
          <xdr:rowOff>22860</xdr:rowOff>
        </xdr:from>
        <xdr:to>
          <xdr:col>20</xdr:col>
          <xdr:colOff>251460</xdr:colOff>
          <xdr:row>7</xdr:row>
          <xdr:rowOff>0</xdr:rowOff>
        </xdr:to>
        <xdr:sp macro="" textlink="">
          <xdr:nvSpPr>
            <xdr:cNvPr id="57392" name="Option Button 48" hidden="1">
              <a:extLst>
                <a:ext uri="{63B3BB69-23CF-44E3-9099-C40C66FF867C}">
                  <a14:compatExt spid="_x0000_s57392"/>
                </a:ext>
                <a:ext uri="{FF2B5EF4-FFF2-40B4-BE49-F238E27FC236}">
                  <a16:creationId xmlns:a16="http://schemas.microsoft.com/office/drawing/2014/main" id="{00000000-0008-0000-0200-00003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9</xdr:row>
          <xdr:rowOff>0</xdr:rowOff>
        </xdr:from>
        <xdr:to>
          <xdr:col>7</xdr:col>
          <xdr:colOff>0</xdr:colOff>
          <xdr:row>9</xdr:row>
          <xdr:rowOff>381000</xdr:rowOff>
        </xdr:to>
        <xdr:sp macro="" textlink="">
          <xdr:nvSpPr>
            <xdr:cNvPr id="57393" name="Group Box 49" hidden="1">
              <a:extLst>
                <a:ext uri="{63B3BB69-23CF-44E3-9099-C40C66FF867C}">
                  <a14:compatExt spid="_x0000_s57393"/>
                </a:ext>
                <a:ext uri="{FF2B5EF4-FFF2-40B4-BE49-F238E27FC236}">
                  <a16:creationId xmlns:a16="http://schemas.microsoft.com/office/drawing/2014/main" id="{00000000-0008-0000-0200-000031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251460</xdr:rowOff>
        </xdr:from>
        <xdr:to>
          <xdr:col>21</xdr:col>
          <xdr:colOff>22860</xdr:colOff>
          <xdr:row>7</xdr:row>
          <xdr:rowOff>30480</xdr:rowOff>
        </xdr:to>
        <xdr:sp macro="" textlink="">
          <xdr:nvSpPr>
            <xdr:cNvPr id="57394" name="Group Box 50" hidden="1">
              <a:extLst>
                <a:ext uri="{63B3BB69-23CF-44E3-9099-C40C66FF867C}">
                  <a14:compatExt spid="_x0000_s57394"/>
                </a:ext>
                <a:ext uri="{FF2B5EF4-FFF2-40B4-BE49-F238E27FC236}">
                  <a16:creationId xmlns:a16="http://schemas.microsoft.com/office/drawing/2014/main" id="{00000000-0008-0000-0200-000032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15</xdr:row>
          <xdr:rowOff>7620</xdr:rowOff>
        </xdr:from>
        <xdr:to>
          <xdr:col>33</xdr:col>
          <xdr:colOff>251460</xdr:colOff>
          <xdr:row>15</xdr:row>
          <xdr:rowOff>213360</xdr:rowOff>
        </xdr:to>
        <xdr:sp macro="" textlink="">
          <xdr:nvSpPr>
            <xdr:cNvPr id="57395" name="Option Button 51" hidden="1">
              <a:extLst>
                <a:ext uri="{63B3BB69-23CF-44E3-9099-C40C66FF867C}">
                  <a14:compatExt spid="_x0000_s57395"/>
                </a:ext>
                <a:ext uri="{FF2B5EF4-FFF2-40B4-BE49-F238E27FC236}">
                  <a16:creationId xmlns:a16="http://schemas.microsoft.com/office/drawing/2014/main" id="{00000000-0008-0000-0200-00003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14</xdr:row>
          <xdr:rowOff>228600</xdr:rowOff>
        </xdr:from>
        <xdr:to>
          <xdr:col>35</xdr:col>
          <xdr:colOff>281940</xdr:colOff>
          <xdr:row>15</xdr:row>
          <xdr:rowOff>205740</xdr:rowOff>
        </xdr:to>
        <xdr:sp macro="" textlink="">
          <xdr:nvSpPr>
            <xdr:cNvPr id="57396" name="Option Button 52" hidden="1">
              <a:extLst>
                <a:ext uri="{63B3BB69-23CF-44E3-9099-C40C66FF867C}">
                  <a14:compatExt spid="_x0000_s57396"/>
                </a:ext>
                <a:ext uri="{FF2B5EF4-FFF2-40B4-BE49-F238E27FC236}">
                  <a16:creationId xmlns:a16="http://schemas.microsoft.com/office/drawing/2014/main" id="{00000000-0008-0000-0200-00003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28</xdr:row>
          <xdr:rowOff>22860</xdr:rowOff>
        </xdr:from>
        <xdr:to>
          <xdr:col>23</xdr:col>
          <xdr:colOff>60960</xdr:colOff>
          <xdr:row>29</xdr:row>
          <xdr:rowOff>22860</xdr:rowOff>
        </xdr:to>
        <xdr:sp macro="" textlink="">
          <xdr:nvSpPr>
            <xdr:cNvPr id="57397" name="Check Box 53" hidden="1">
              <a:extLst>
                <a:ext uri="{63B3BB69-23CF-44E3-9099-C40C66FF867C}">
                  <a14:compatExt spid="_x0000_s57397"/>
                </a:ext>
                <a:ext uri="{FF2B5EF4-FFF2-40B4-BE49-F238E27FC236}">
                  <a16:creationId xmlns:a16="http://schemas.microsoft.com/office/drawing/2014/main" id="{00000000-0008-0000-0200-00003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RETEST</a:t>
              </a:r>
            </a:p>
          </xdr:txBody>
        </xdr:sp>
        <xdr:clientData/>
      </xdr:twoCellAnchor>
    </mc:Choice>
    <mc:Fallback/>
  </mc:AlternateContent>
  <xdr:twoCellAnchor>
    <xdr:from>
      <xdr:col>26</xdr:col>
      <xdr:colOff>0</xdr:colOff>
      <xdr:row>32</xdr:row>
      <xdr:rowOff>38100</xdr:rowOff>
    </xdr:from>
    <xdr:to>
      <xdr:col>30</xdr:col>
      <xdr:colOff>321810</xdr:colOff>
      <xdr:row>32</xdr:row>
      <xdr:rowOff>167910</xdr:rowOff>
    </xdr:to>
    <xdr:sp macro="" textlink="">
      <xdr:nvSpPr>
        <xdr:cNvPr id="57" name="大かっこ 56">
          <a:extLst>
            <a:ext uri="{FF2B5EF4-FFF2-40B4-BE49-F238E27FC236}">
              <a16:creationId xmlns:a16="http://schemas.microsoft.com/office/drawing/2014/main" id="{00000000-0008-0000-0200-000039000000}"/>
            </a:ext>
          </a:extLst>
        </xdr:cNvPr>
        <xdr:cNvSpPr/>
      </xdr:nvSpPr>
      <xdr:spPr bwMode="auto">
        <a:xfrm>
          <a:off x="6134100" y="6296025"/>
          <a:ext cx="1163820" cy="13362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31</xdr:row>
      <xdr:rowOff>38100</xdr:rowOff>
    </xdr:from>
    <xdr:to>
      <xdr:col>30</xdr:col>
      <xdr:colOff>321810</xdr:colOff>
      <xdr:row>31</xdr:row>
      <xdr:rowOff>167910</xdr:rowOff>
    </xdr:to>
    <xdr:sp macro="" textlink="">
      <xdr:nvSpPr>
        <xdr:cNvPr id="58" name="大かっこ 57">
          <a:extLst>
            <a:ext uri="{FF2B5EF4-FFF2-40B4-BE49-F238E27FC236}">
              <a16:creationId xmlns:a16="http://schemas.microsoft.com/office/drawing/2014/main" id="{00000000-0008-0000-0200-00003A000000}"/>
            </a:ext>
          </a:extLst>
        </xdr:cNvPr>
        <xdr:cNvSpPr/>
      </xdr:nvSpPr>
      <xdr:spPr bwMode="auto">
        <a:xfrm>
          <a:off x="6134100" y="6067425"/>
          <a:ext cx="1163820" cy="13362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33</xdr:row>
      <xdr:rowOff>38100</xdr:rowOff>
    </xdr:from>
    <xdr:to>
      <xdr:col>30</xdr:col>
      <xdr:colOff>318000</xdr:colOff>
      <xdr:row>33</xdr:row>
      <xdr:rowOff>164100</xdr:rowOff>
    </xdr:to>
    <xdr:sp macro="" textlink="">
      <xdr:nvSpPr>
        <xdr:cNvPr id="59" name="大かっこ 58">
          <a:extLst>
            <a:ext uri="{FF2B5EF4-FFF2-40B4-BE49-F238E27FC236}">
              <a16:creationId xmlns:a16="http://schemas.microsoft.com/office/drawing/2014/main" id="{00000000-0008-0000-0200-00003B000000}"/>
            </a:ext>
          </a:extLst>
        </xdr:cNvPr>
        <xdr:cNvSpPr/>
      </xdr:nvSpPr>
      <xdr:spPr bwMode="auto">
        <a:xfrm>
          <a:off x="6134100" y="652462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34</xdr:row>
      <xdr:rowOff>38100</xdr:rowOff>
    </xdr:from>
    <xdr:to>
      <xdr:col>30</xdr:col>
      <xdr:colOff>318000</xdr:colOff>
      <xdr:row>34</xdr:row>
      <xdr:rowOff>164100</xdr:rowOff>
    </xdr:to>
    <xdr:sp macro="" textlink="">
      <xdr:nvSpPr>
        <xdr:cNvPr id="60" name="大かっこ 59">
          <a:extLst>
            <a:ext uri="{FF2B5EF4-FFF2-40B4-BE49-F238E27FC236}">
              <a16:creationId xmlns:a16="http://schemas.microsoft.com/office/drawing/2014/main" id="{00000000-0008-0000-0200-00003C000000}"/>
            </a:ext>
          </a:extLst>
        </xdr:cNvPr>
        <xdr:cNvSpPr/>
      </xdr:nvSpPr>
      <xdr:spPr bwMode="auto">
        <a:xfrm>
          <a:off x="6134100" y="675322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10584</xdr:colOff>
      <xdr:row>32</xdr:row>
      <xdr:rowOff>37465</xdr:rowOff>
    </xdr:from>
    <xdr:to>
      <xdr:col>35</xdr:col>
      <xdr:colOff>1905</xdr:colOff>
      <xdr:row>32</xdr:row>
      <xdr:rowOff>162560</xdr:rowOff>
    </xdr:to>
    <xdr:sp macro="" textlink="">
      <xdr:nvSpPr>
        <xdr:cNvPr id="61" name="大かっこ 60">
          <a:extLst>
            <a:ext uri="{FF2B5EF4-FFF2-40B4-BE49-F238E27FC236}">
              <a16:creationId xmlns:a16="http://schemas.microsoft.com/office/drawing/2014/main" id="{00000000-0008-0000-0200-00003D000000}"/>
            </a:ext>
          </a:extLst>
        </xdr:cNvPr>
        <xdr:cNvSpPr/>
      </xdr:nvSpPr>
      <xdr:spPr bwMode="auto">
        <a:xfrm>
          <a:off x="7327689" y="6295390"/>
          <a:ext cx="1160991"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10583</xdr:colOff>
      <xdr:row>31</xdr:row>
      <xdr:rowOff>42333</xdr:rowOff>
    </xdr:from>
    <xdr:to>
      <xdr:col>35</xdr:col>
      <xdr:colOff>3809</xdr:colOff>
      <xdr:row>31</xdr:row>
      <xdr:rowOff>169333</xdr:rowOff>
    </xdr:to>
    <xdr:sp macro="" textlink="">
      <xdr:nvSpPr>
        <xdr:cNvPr id="62" name="大かっこ 61">
          <a:extLst>
            <a:ext uri="{FF2B5EF4-FFF2-40B4-BE49-F238E27FC236}">
              <a16:creationId xmlns:a16="http://schemas.microsoft.com/office/drawing/2014/main" id="{00000000-0008-0000-0200-00003E000000}"/>
            </a:ext>
          </a:extLst>
        </xdr:cNvPr>
        <xdr:cNvSpPr/>
      </xdr:nvSpPr>
      <xdr:spPr bwMode="auto">
        <a:xfrm>
          <a:off x="7327688" y="6073563"/>
          <a:ext cx="1162896"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0</xdr:colOff>
      <xdr:row>33</xdr:row>
      <xdr:rowOff>42333</xdr:rowOff>
    </xdr:from>
    <xdr:to>
      <xdr:col>34</xdr:col>
      <xdr:colOff>236643</xdr:colOff>
      <xdr:row>33</xdr:row>
      <xdr:rowOff>169333</xdr:rowOff>
    </xdr:to>
    <xdr:sp macro="" textlink="">
      <xdr:nvSpPr>
        <xdr:cNvPr id="63" name="大かっこ 62">
          <a:extLst>
            <a:ext uri="{FF2B5EF4-FFF2-40B4-BE49-F238E27FC236}">
              <a16:creationId xmlns:a16="http://schemas.microsoft.com/office/drawing/2014/main" id="{00000000-0008-0000-0200-00003F000000}"/>
            </a:ext>
          </a:extLst>
        </xdr:cNvPr>
        <xdr:cNvSpPr/>
      </xdr:nvSpPr>
      <xdr:spPr bwMode="auto">
        <a:xfrm>
          <a:off x="7315200" y="6530763"/>
          <a:ext cx="1171998"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10583</xdr:colOff>
      <xdr:row>34</xdr:row>
      <xdr:rowOff>42334</xdr:rowOff>
    </xdr:from>
    <xdr:to>
      <xdr:col>35</xdr:col>
      <xdr:colOff>3809</xdr:colOff>
      <xdr:row>34</xdr:row>
      <xdr:rowOff>169334</xdr:rowOff>
    </xdr:to>
    <xdr:sp macro="" textlink="">
      <xdr:nvSpPr>
        <xdr:cNvPr id="64" name="大かっこ 63">
          <a:extLst>
            <a:ext uri="{FF2B5EF4-FFF2-40B4-BE49-F238E27FC236}">
              <a16:creationId xmlns:a16="http://schemas.microsoft.com/office/drawing/2014/main" id="{00000000-0008-0000-0200-000040000000}"/>
            </a:ext>
          </a:extLst>
        </xdr:cNvPr>
        <xdr:cNvSpPr/>
      </xdr:nvSpPr>
      <xdr:spPr bwMode="auto">
        <a:xfrm>
          <a:off x="7327688" y="6759364"/>
          <a:ext cx="1162896"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0</xdr:colOff>
      <xdr:row>32</xdr:row>
      <xdr:rowOff>38100</xdr:rowOff>
    </xdr:from>
    <xdr:to>
      <xdr:col>25</xdr:col>
      <xdr:colOff>190499</xdr:colOff>
      <xdr:row>32</xdr:row>
      <xdr:rowOff>169333</xdr:rowOff>
    </xdr:to>
    <xdr:sp macro="" textlink="">
      <xdr:nvSpPr>
        <xdr:cNvPr id="65" name="大かっこ 64">
          <a:extLst>
            <a:ext uri="{FF2B5EF4-FFF2-40B4-BE49-F238E27FC236}">
              <a16:creationId xmlns:a16="http://schemas.microsoft.com/office/drawing/2014/main" id="{00000000-0008-0000-0200-000041000000}"/>
            </a:ext>
          </a:extLst>
        </xdr:cNvPr>
        <xdr:cNvSpPr/>
      </xdr:nvSpPr>
      <xdr:spPr bwMode="auto">
        <a:xfrm>
          <a:off x="4981575" y="6296025"/>
          <a:ext cx="1133474"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0</xdr:colOff>
      <xdr:row>34</xdr:row>
      <xdr:rowOff>38100</xdr:rowOff>
    </xdr:from>
    <xdr:to>
      <xdr:col>25</xdr:col>
      <xdr:colOff>190499</xdr:colOff>
      <xdr:row>34</xdr:row>
      <xdr:rowOff>169333</xdr:rowOff>
    </xdr:to>
    <xdr:sp macro="" textlink="">
      <xdr:nvSpPr>
        <xdr:cNvPr id="66" name="大かっこ 65">
          <a:extLst>
            <a:ext uri="{FF2B5EF4-FFF2-40B4-BE49-F238E27FC236}">
              <a16:creationId xmlns:a16="http://schemas.microsoft.com/office/drawing/2014/main" id="{00000000-0008-0000-0200-000042000000}"/>
            </a:ext>
          </a:extLst>
        </xdr:cNvPr>
        <xdr:cNvSpPr/>
      </xdr:nvSpPr>
      <xdr:spPr bwMode="auto">
        <a:xfrm>
          <a:off x="4981575" y="6753225"/>
          <a:ext cx="1133474"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8467</xdr:colOff>
      <xdr:row>42</xdr:row>
      <xdr:rowOff>46566</xdr:rowOff>
    </xdr:from>
    <xdr:to>
      <xdr:col>30</xdr:col>
      <xdr:colOff>326467</xdr:colOff>
      <xdr:row>42</xdr:row>
      <xdr:rowOff>172566</xdr:rowOff>
    </xdr:to>
    <xdr:sp macro="" textlink="">
      <xdr:nvSpPr>
        <xdr:cNvPr id="67" name="大かっこ 66">
          <a:extLst>
            <a:ext uri="{FF2B5EF4-FFF2-40B4-BE49-F238E27FC236}">
              <a16:creationId xmlns:a16="http://schemas.microsoft.com/office/drawing/2014/main" id="{00000000-0008-0000-0200-000043000000}"/>
            </a:ext>
          </a:extLst>
        </xdr:cNvPr>
        <xdr:cNvSpPr/>
      </xdr:nvSpPr>
      <xdr:spPr bwMode="auto">
        <a:xfrm>
          <a:off x="6144472" y="8649546"/>
          <a:ext cx="1150485" cy="12028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41</xdr:row>
      <xdr:rowOff>38100</xdr:rowOff>
    </xdr:from>
    <xdr:to>
      <xdr:col>30</xdr:col>
      <xdr:colOff>318000</xdr:colOff>
      <xdr:row>41</xdr:row>
      <xdr:rowOff>164100</xdr:rowOff>
    </xdr:to>
    <xdr:sp macro="" textlink="">
      <xdr:nvSpPr>
        <xdr:cNvPr id="68" name="大かっこ 67">
          <a:extLst>
            <a:ext uri="{FF2B5EF4-FFF2-40B4-BE49-F238E27FC236}">
              <a16:creationId xmlns:a16="http://schemas.microsoft.com/office/drawing/2014/main" id="{00000000-0008-0000-0200-000044000000}"/>
            </a:ext>
          </a:extLst>
        </xdr:cNvPr>
        <xdr:cNvSpPr/>
      </xdr:nvSpPr>
      <xdr:spPr bwMode="auto">
        <a:xfrm>
          <a:off x="6134100" y="8410575"/>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0</xdr:colOff>
      <xdr:row>41</xdr:row>
      <xdr:rowOff>42333</xdr:rowOff>
    </xdr:from>
    <xdr:to>
      <xdr:col>34</xdr:col>
      <xdr:colOff>236643</xdr:colOff>
      <xdr:row>41</xdr:row>
      <xdr:rowOff>169333</xdr:rowOff>
    </xdr:to>
    <xdr:sp macro="" textlink="">
      <xdr:nvSpPr>
        <xdr:cNvPr id="69" name="大かっこ 68">
          <a:extLst>
            <a:ext uri="{FF2B5EF4-FFF2-40B4-BE49-F238E27FC236}">
              <a16:creationId xmlns:a16="http://schemas.microsoft.com/office/drawing/2014/main" id="{00000000-0008-0000-0200-000045000000}"/>
            </a:ext>
          </a:extLst>
        </xdr:cNvPr>
        <xdr:cNvSpPr/>
      </xdr:nvSpPr>
      <xdr:spPr bwMode="auto">
        <a:xfrm>
          <a:off x="7315200" y="8416713"/>
          <a:ext cx="1171998" cy="12890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0</xdr:colOff>
      <xdr:row>42</xdr:row>
      <xdr:rowOff>52917</xdr:rowOff>
    </xdr:from>
    <xdr:to>
      <xdr:col>34</xdr:col>
      <xdr:colOff>236643</xdr:colOff>
      <xdr:row>42</xdr:row>
      <xdr:rowOff>179917</xdr:rowOff>
    </xdr:to>
    <xdr:sp macro="" textlink="">
      <xdr:nvSpPr>
        <xdr:cNvPr id="70" name="大かっこ 69">
          <a:extLst>
            <a:ext uri="{FF2B5EF4-FFF2-40B4-BE49-F238E27FC236}">
              <a16:creationId xmlns:a16="http://schemas.microsoft.com/office/drawing/2014/main" id="{00000000-0008-0000-0200-000046000000}"/>
            </a:ext>
          </a:extLst>
        </xdr:cNvPr>
        <xdr:cNvSpPr/>
      </xdr:nvSpPr>
      <xdr:spPr bwMode="auto">
        <a:xfrm>
          <a:off x="7315200" y="8657802"/>
          <a:ext cx="1171998" cy="12128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20</xdr:col>
      <xdr:colOff>262466</xdr:colOff>
      <xdr:row>42</xdr:row>
      <xdr:rowOff>38100</xdr:rowOff>
    </xdr:from>
    <xdr:to>
      <xdr:col>25</xdr:col>
      <xdr:colOff>182032</xdr:colOff>
      <xdr:row>42</xdr:row>
      <xdr:rowOff>169333</xdr:rowOff>
    </xdr:to>
    <xdr:sp macro="" textlink="">
      <xdr:nvSpPr>
        <xdr:cNvPr id="71" name="大かっこ 70">
          <a:extLst>
            <a:ext uri="{FF2B5EF4-FFF2-40B4-BE49-F238E27FC236}">
              <a16:creationId xmlns:a16="http://schemas.microsoft.com/office/drawing/2014/main" id="{00000000-0008-0000-0200-000047000000}"/>
            </a:ext>
          </a:extLst>
        </xdr:cNvPr>
        <xdr:cNvSpPr/>
      </xdr:nvSpPr>
      <xdr:spPr bwMode="auto">
        <a:xfrm>
          <a:off x="4965911" y="8639175"/>
          <a:ext cx="1138766" cy="13504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14</xdr:col>
          <xdr:colOff>22860</xdr:colOff>
          <xdr:row>32</xdr:row>
          <xdr:rowOff>22860</xdr:rowOff>
        </xdr:from>
        <xdr:to>
          <xdr:col>16</xdr:col>
          <xdr:colOff>83820</xdr:colOff>
          <xdr:row>32</xdr:row>
          <xdr:rowOff>213360</xdr:rowOff>
        </xdr:to>
        <xdr:sp macro="" textlink="">
          <xdr:nvSpPr>
            <xdr:cNvPr id="57398" name="Check Box 54" hidden="1">
              <a:extLst>
                <a:ext uri="{63B3BB69-23CF-44E3-9099-C40C66FF867C}">
                  <a14:compatExt spid="_x0000_s57398"/>
                </a:ext>
                <a:ext uri="{FF2B5EF4-FFF2-40B4-BE49-F238E27FC236}">
                  <a16:creationId xmlns:a16="http://schemas.microsoft.com/office/drawing/2014/main" id="{00000000-0008-0000-0200-00003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32</xdr:row>
          <xdr:rowOff>22860</xdr:rowOff>
        </xdr:from>
        <xdr:to>
          <xdr:col>13</xdr:col>
          <xdr:colOff>99060</xdr:colOff>
          <xdr:row>32</xdr:row>
          <xdr:rowOff>213360</xdr:rowOff>
        </xdr:to>
        <xdr:sp macro="" textlink="">
          <xdr:nvSpPr>
            <xdr:cNvPr id="57399" name="Check Box 55" hidden="1">
              <a:extLst>
                <a:ext uri="{63B3BB69-23CF-44E3-9099-C40C66FF867C}">
                  <a14:compatExt spid="_x0000_s57399"/>
                </a:ext>
                <a:ext uri="{FF2B5EF4-FFF2-40B4-BE49-F238E27FC236}">
                  <a16:creationId xmlns:a16="http://schemas.microsoft.com/office/drawing/2014/main" id="{00000000-0008-0000-0200-00003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32</xdr:row>
          <xdr:rowOff>22860</xdr:rowOff>
        </xdr:from>
        <xdr:to>
          <xdr:col>18</xdr:col>
          <xdr:colOff>175260</xdr:colOff>
          <xdr:row>32</xdr:row>
          <xdr:rowOff>213360</xdr:rowOff>
        </xdr:to>
        <xdr:sp macro="" textlink="">
          <xdr:nvSpPr>
            <xdr:cNvPr id="57400" name="Check Box 56" hidden="1">
              <a:extLst>
                <a:ext uri="{63B3BB69-23CF-44E3-9099-C40C66FF867C}">
                  <a14:compatExt spid="_x0000_s57400"/>
                </a:ext>
                <a:ext uri="{FF2B5EF4-FFF2-40B4-BE49-F238E27FC236}">
                  <a16:creationId xmlns:a16="http://schemas.microsoft.com/office/drawing/2014/main" id="{00000000-0008-0000-0200-00003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FW(F)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39</xdr:row>
          <xdr:rowOff>22860</xdr:rowOff>
        </xdr:from>
        <xdr:to>
          <xdr:col>5</xdr:col>
          <xdr:colOff>22860</xdr:colOff>
          <xdr:row>39</xdr:row>
          <xdr:rowOff>213360</xdr:rowOff>
        </xdr:to>
        <xdr:sp macro="" textlink="">
          <xdr:nvSpPr>
            <xdr:cNvPr id="57402" name="Check Box 58" hidden="1">
              <a:extLst>
                <a:ext uri="{63B3BB69-23CF-44E3-9099-C40C66FF867C}">
                  <a14:compatExt spid="_x0000_s57402"/>
                </a:ext>
                <a:ext uri="{FF2B5EF4-FFF2-40B4-BE49-F238E27FC236}">
                  <a16:creationId xmlns:a16="http://schemas.microsoft.com/office/drawing/2014/main" id="{00000000-0008-0000-0200-00003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Conjugated fiber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39</xdr:row>
          <xdr:rowOff>7620</xdr:rowOff>
        </xdr:from>
        <xdr:to>
          <xdr:col>17</xdr:col>
          <xdr:colOff>289560</xdr:colOff>
          <xdr:row>39</xdr:row>
          <xdr:rowOff>213360</xdr:rowOff>
        </xdr:to>
        <xdr:sp macro="" textlink="">
          <xdr:nvSpPr>
            <xdr:cNvPr id="57403" name="Check Box 59" hidden="1">
              <a:extLst>
                <a:ext uri="{63B3BB69-23CF-44E3-9099-C40C66FF867C}">
                  <a14:compatExt spid="_x0000_s57403"/>
                </a:ext>
                <a:ext uri="{FF2B5EF4-FFF2-40B4-BE49-F238E27FC236}">
                  <a16:creationId xmlns:a16="http://schemas.microsoft.com/office/drawing/2014/main" id="{00000000-0008-0000-0200-00003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TENCEL(TM) Modal/Lyocell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39</xdr:row>
          <xdr:rowOff>22860</xdr:rowOff>
        </xdr:from>
        <xdr:to>
          <xdr:col>11</xdr:col>
          <xdr:colOff>198120</xdr:colOff>
          <xdr:row>39</xdr:row>
          <xdr:rowOff>213360</xdr:rowOff>
        </xdr:to>
        <xdr:sp macro="" textlink="">
          <xdr:nvSpPr>
            <xdr:cNvPr id="57404" name="Check Box 60" hidden="1">
              <a:extLst>
                <a:ext uri="{63B3BB69-23CF-44E3-9099-C40C66FF867C}">
                  <a14:compatExt spid="_x0000_s57404"/>
                </a:ext>
                <a:ext uri="{FF2B5EF4-FFF2-40B4-BE49-F238E27FC236}">
                  <a16:creationId xmlns:a16="http://schemas.microsoft.com/office/drawing/2014/main" id="{00000000-0008-0000-0200-00003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Film Yarn (Metallized)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43</xdr:row>
          <xdr:rowOff>22860</xdr:rowOff>
        </xdr:from>
        <xdr:to>
          <xdr:col>34</xdr:col>
          <xdr:colOff>137160</xdr:colOff>
          <xdr:row>43</xdr:row>
          <xdr:rowOff>213360</xdr:rowOff>
        </xdr:to>
        <xdr:sp macro="" textlink="">
          <xdr:nvSpPr>
            <xdr:cNvPr id="57405" name="Check Box 61" hidden="1">
              <a:extLst>
                <a:ext uri="{63B3BB69-23CF-44E3-9099-C40C66FF867C}">
                  <a14:compatExt spid="_x0000_s57405"/>
                </a:ext>
                <a:ext uri="{FF2B5EF4-FFF2-40B4-BE49-F238E27FC236}">
                  <a16:creationId xmlns:a16="http://schemas.microsoft.com/office/drawing/2014/main" id="{00000000-0008-0000-0200-00003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UNIQUE PHYSICAL TEST FOR BELT/BAG/SHOES/UMBRELLA</a:t>
              </a:r>
            </a:p>
          </xdr:txBody>
        </xdr:sp>
        <xdr:clientData/>
      </xdr:twoCellAnchor>
    </mc:Choice>
    <mc:Fallback/>
  </mc:AlternateContent>
  <xdr:twoCellAnchor>
    <xdr:from>
      <xdr:col>29</xdr:col>
      <xdr:colOff>8466</xdr:colOff>
      <xdr:row>36</xdr:row>
      <xdr:rowOff>60960</xdr:rowOff>
    </xdr:from>
    <xdr:to>
      <xdr:col>34</xdr:col>
      <xdr:colOff>220979</xdr:colOff>
      <xdr:row>36</xdr:row>
      <xdr:rowOff>177800</xdr:rowOff>
    </xdr:to>
    <xdr:sp macro="" textlink="">
      <xdr:nvSpPr>
        <xdr:cNvPr id="80" name="大かっこ 142">
          <a:extLst>
            <a:ext uri="{FF2B5EF4-FFF2-40B4-BE49-F238E27FC236}">
              <a16:creationId xmlns:a16="http://schemas.microsoft.com/office/drawing/2014/main" id="{00000000-0008-0000-0200-000050000000}"/>
            </a:ext>
          </a:extLst>
        </xdr:cNvPr>
        <xdr:cNvSpPr/>
      </xdr:nvSpPr>
      <xdr:spPr bwMode="auto">
        <a:xfrm>
          <a:off x="6773121" y="7229475"/>
          <a:ext cx="169460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37</xdr:row>
      <xdr:rowOff>60960</xdr:rowOff>
    </xdr:from>
    <xdr:to>
      <xdr:col>34</xdr:col>
      <xdr:colOff>220979</xdr:colOff>
      <xdr:row>37</xdr:row>
      <xdr:rowOff>177800</xdr:rowOff>
    </xdr:to>
    <xdr:sp macro="" textlink="">
      <xdr:nvSpPr>
        <xdr:cNvPr id="81" name="大かっこ 142">
          <a:extLst>
            <a:ext uri="{FF2B5EF4-FFF2-40B4-BE49-F238E27FC236}">
              <a16:creationId xmlns:a16="http://schemas.microsoft.com/office/drawing/2014/main" id="{00000000-0008-0000-0200-000051000000}"/>
            </a:ext>
          </a:extLst>
        </xdr:cNvPr>
        <xdr:cNvSpPr/>
      </xdr:nvSpPr>
      <xdr:spPr bwMode="auto">
        <a:xfrm>
          <a:off x="6773121" y="7458075"/>
          <a:ext cx="169460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37</xdr:row>
      <xdr:rowOff>59267</xdr:rowOff>
    </xdr:from>
    <xdr:to>
      <xdr:col>28</xdr:col>
      <xdr:colOff>177801</xdr:colOff>
      <xdr:row>37</xdr:row>
      <xdr:rowOff>177801</xdr:rowOff>
    </xdr:to>
    <xdr:sp macro="" textlink="">
      <xdr:nvSpPr>
        <xdr:cNvPr id="82" name="大かっこ 142">
          <a:extLst>
            <a:ext uri="{FF2B5EF4-FFF2-40B4-BE49-F238E27FC236}">
              <a16:creationId xmlns:a16="http://schemas.microsoft.com/office/drawing/2014/main" id="{00000000-0008-0000-0200-000052000000}"/>
            </a:ext>
          </a:extLst>
        </xdr:cNvPr>
        <xdr:cNvSpPr/>
      </xdr:nvSpPr>
      <xdr:spPr bwMode="auto">
        <a:xfrm>
          <a:off x="4991948" y="7456382"/>
          <a:ext cx="173524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35</xdr:row>
      <xdr:rowOff>60960</xdr:rowOff>
    </xdr:from>
    <xdr:to>
      <xdr:col>34</xdr:col>
      <xdr:colOff>220979</xdr:colOff>
      <xdr:row>35</xdr:row>
      <xdr:rowOff>177800</xdr:rowOff>
    </xdr:to>
    <xdr:sp macro="" textlink="">
      <xdr:nvSpPr>
        <xdr:cNvPr id="83" name="大かっこ 142">
          <a:extLst>
            <a:ext uri="{FF2B5EF4-FFF2-40B4-BE49-F238E27FC236}">
              <a16:creationId xmlns:a16="http://schemas.microsoft.com/office/drawing/2014/main" id="{00000000-0008-0000-0200-000053000000}"/>
            </a:ext>
          </a:extLst>
        </xdr:cNvPr>
        <xdr:cNvSpPr/>
      </xdr:nvSpPr>
      <xdr:spPr bwMode="auto">
        <a:xfrm>
          <a:off x="6773121" y="7000875"/>
          <a:ext cx="169460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20</xdr:col>
          <xdr:colOff>251460</xdr:colOff>
          <xdr:row>35</xdr:row>
          <xdr:rowOff>30480</xdr:rowOff>
        </xdr:from>
        <xdr:to>
          <xdr:col>28</xdr:col>
          <xdr:colOff>121920</xdr:colOff>
          <xdr:row>35</xdr:row>
          <xdr:rowOff>213360</xdr:rowOff>
        </xdr:to>
        <xdr:sp macro="" textlink="">
          <xdr:nvSpPr>
            <xdr:cNvPr id="57406" name="Check Box 62" hidden="1">
              <a:extLst>
                <a:ext uri="{63B3BB69-23CF-44E3-9099-C40C66FF867C}">
                  <a14:compatExt spid="_x0000_s57406"/>
                </a:ext>
                <a:ext uri="{FF2B5EF4-FFF2-40B4-BE49-F238E27FC236}">
                  <a16:creationId xmlns:a16="http://schemas.microsoft.com/office/drawing/2014/main" id="{00000000-0008-0000-0200-00003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PHYSICAL PERFORMANCE</a:t>
              </a:r>
            </a:p>
          </xdr:txBody>
        </xdr:sp>
        <xdr:clientData/>
      </xdr:twoCellAnchor>
    </mc:Choice>
    <mc:Fallback/>
  </mc:AlternateContent>
  <xdr:twoCellAnchor>
    <xdr:from>
      <xdr:col>21</xdr:col>
      <xdr:colOff>8468</xdr:colOff>
      <xdr:row>36</xdr:row>
      <xdr:rowOff>59267</xdr:rowOff>
    </xdr:from>
    <xdr:to>
      <xdr:col>28</xdr:col>
      <xdr:colOff>177801</xdr:colOff>
      <xdr:row>36</xdr:row>
      <xdr:rowOff>177801</xdr:rowOff>
    </xdr:to>
    <xdr:sp macro="" textlink="">
      <xdr:nvSpPr>
        <xdr:cNvPr id="85" name="大かっこ 142">
          <a:extLst>
            <a:ext uri="{FF2B5EF4-FFF2-40B4-BE49-F238E27FC236}">
              <a16:creationId xmlns:a16="http://schemas.microsoft.com/office/drawing/2014/main" id="{00000000-0008-0000-0200-000055000000}"/>
            </a:ext>
          </a:extLst>
        </xdr:cNvPr>
        <xdr:cNvSpPr/>
      </xdr:nvSpPr>
      <xdr:spPr bwMode="auto">
        <a:xfrm>
          <a:off x="4991948" y="7227782"/>
          <a:ext cx="173524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38</xdr:row>
      <xdr:rowOff>60960</xdr:rowOff>
    </xdr:from>
    <xdr:to>
      <xdr:col>34</xdr:col>
      <xdr:colOff>220979</xdr:colOff>
      <xdr:row>38</xdr:row>
      <xdr:rowOff>177800</xdr:rowOff>
    </xdr:to>
    <xdr:sp macro="" textlink="">
      <xdr:nvSpPr>
        <xdr:cNvPr id="86" name="大かっこ 142">
          <a:extLst>
            <a:ext uri="{FF2B5EF4-FFF2-40B4-BE49-F238E27FC236}">
              <a16:creationId xmlns:a16="http://schemas.microsoft.com/office/drawing/2014/main" id="{00000000-0008-0000-0200-000056000000}"/>
            </a:ext>
          </a:extLst>
        </xdr:cNvPr>
        <xdr:cNvSpPr/>
      </xdr:nvSpPr>
      <xdr:spPr bwMode="auto">
        <a:xfrm>
          <a:off x="6773121" y="7686675"/>
          <a:ext cx="169460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44</xdr:row>
      <xdr:rowOff>60960</xdr:rowOff>
    </xdr:from>
    <xdr:to>
      <xdr:col>34</xdr:col>
      <xdr:colOff>220979</xdr:colOff>
      <xdr:row>44</xdr:row>
      <xdr:rowOff>177800</xdr:rowOff>
    </xdr:to>
    <xdr:sp macro="" textlink="">
      <xdr:nvSpPr>
        <xdr:cNvPr id="87" name="大かっこ 142">
          <a:extLst>
            <a:ext uri="{FF2B5EF4-FFF2-40B4-BE49-F238E27FC236}">
              <a16:creationId xmlns:a16="http://schemas.microsoft.com/office/drawing/2014/main" id="{00000000-0008-0000-0200-000057000000}"/>
            </a:ext>
          </a:extLst>
        </xdr:cNvPr>
        <xdr:cNvSpPr/>
      </xdr:nvSpPr>
      <xdr:spPr bwMode="auto">
        <a:xfrm>
          <a:off x="6773121" y="9115425"/>
          <a:ext cx="169460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45</xdr:row>
      <xdr:rowOff>60960</xdr:rowOff>
    </xdr:from>
    <xdr:to>
      <xdr:col>34</xdr:col>
      <xdr:colOff>220979</xdr:colOff>
      <xdr:row>45</xdr:row>
      <xdr:rowOff>177800</xdr:rowOff>
    </xdr:to>
    <xdr:sp macro="" textlink="">
      <xdr:nvSpPr>
        <xdr:cNvPr id="88" name="大かっこ 87">
          <a:extLst>
            <a:ext uri="{FF2B5EF4-FFF2-40B4-BE49-F238E27FC236}">
              <a16:creationId xmlns:a16="http://schemas.microsoft.com/office/drawing/2014/main" id="{00000000-0008-0000-0200-000058000000}"/>
            </a:ext>
          </a:extLst>
        </xdr:cNvPr>
        <xdr:cNvSpPr/>
      </xdr:nvSpPr>
      <xdr:spPr bwMode="auto">
        <a:xfrm>
          <a:off x="6773121" y="9344025"/>
          <a:ext cx="169460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45</xdr:row>
      <xdr:rowOff>59267</xdr:rowOff>
    </xdr:from>
    <xdr:to>
      <xdr:col>28</xdr:col>
      <xdr:colOff>177801</xdr:colOff>
      <xdr:row>45</xdr:row>
      <xdr:rowOff>177801</xdr:rowOff>
    </xdr:to>
    <xdr:sp macro="" textlink="">
      <xdr:nvSpPr>
        <xdr:cNvPr id="89" name="大かっこ 142">
          <a:extLst>
            <a:ext uri="{FF2B5EF4-FFF2-40B4-BE49-F238E27FC236}">
              <a16:creationId xmlns:a16="http://schemas.microsoft.com/office/drawing/2014/main" id="{00000000-0008-0000-0200-000059000000}"/>
            </a:ext>
          </a:extLst>
        </xdr:cNvPr>
        <xdr:cNvSpPr/>
      </xdr:nvSpPr>
      <xdr:spPr bwMode="auto">
        <a:xfrm>
          <a:off x="4991948" y="9342332"/>
          <a:ext cx="173524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44</xdr:row>
      <xdr:rowOff>59267</xdr:rowOff>
    </xdr:from>
    <xdr:to>
      <xdr:col>28</xdr:col>
      <xdr:colOff>177801</xdr:colOff>
      <xdr:row>44</xdr:row>
      <xdr:rowOff>177801</xdr:rowOff>
    </xdr:to>
    <xdr:sp macro="" textlink="">
      <xdr:nvSpPr>
        <xdr:cNvPr id="90" name="大かっこ 142">
          <a:extLst>
            <a:ext uri="{FF2B5EF4-FFF2-40B4-BE49-F238E27FC236}">
              <a16:creationId xmlns:a16="http://schemas.microsoft.com/office/drawing/2014/main" id="{00000000-0008-0000-0200-00005A000000}"/>
            </a:ext>
          </a:extLst>
        </xdr:cNvPr>
        <xdr:cNvSpPr/>
      </xdr:nvSpPr>
      <xdr:spPr bwMode="auto">
        <a:xfrm>
          <a:off x="4991948" y="9113732"/>
          <a:ext cx="173524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34</xdr:col>
          <xdr:colOff>60960</xdr:colOff>
          <xdr:row>24</xdr:row>
          <xdr:rowOff>7620</xdr:rowOff>
        </xdr:from>
        <xdr:to>
          <xdr:col>35</xdr:col>
          <xdr:colOff>251460</xdr:colOff>
          <xdr:row>25</xdr:row>
          <xdr:rowOff>0</xdr:rowOff>
        </xdr:to>
        <xdr:sp macro="" textlink="">
          <xdr:nvSpPr>
            <xdr:cNvPr id="57407" name="Check Box 63" hidden="1">
              <a:extLst>
                <a:ext uri="{63B3BB69-23CF-44E3-9099-C40C66FF867C}">
                  <a14:compatExt spid="_x0000_s57407"/>
                </a:ext>
                <a:ext uri="{FF2B5EF4-FFF2-40B4-BE49-F238E27FC236}">
                  <a16:creationId xmlns:a16="http://schemas.microsoft.com/office/drawing/2014/main" id="{00000000-0008-0000-0200-00003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25</xdr:row>
          <xdr:rowOff>30480</xdr:rowOff>
        </xdr:from>
        <xdr:to>
          <xdr:col>34</xdr:col>
          <xdr:colOff>198120</xdr:colOff>
          <xdr:row>25</xdr:row>
          <xdr:rowOff>213360</xdr:rowOff>
        </xdr:to>
        <xdr:sp macro="" textlink="">
          <xdr:nvSpPr>
            <xdr:cNvPr id="57408" name="Check Box 64" hidden="1">
              <a:extLst>
                <a:ext uri="{63B3BB69-23CF-44E3-9099-C40C66FF867C}">
                  <a14:compatExt spid="_x0000_s57408"/>
                </a:ext>
                <a:ext uri="{FF2B5EF4-FFF2-40B4-BE49-F238E27FC236}">
                  <a16:creationId xmlns:a16="http://schemas.microsoft.com/office/drawing/2014/main" id="{00000000-0008-0000-0200-00004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CARE LABEL LIST (After ACC issuance)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26</xdr:row>
          <xdr:rowOff>0</xdr:rowOff>
        </xdr:from>
        <xdr:to>
          <xdr:col>35</xdr:col>
          <xdr:colOff>251460</xdr:colOff>
          <xdr:row>26</xdr:row>
          <xdr:rowOff>213360</xdr:rowOff>
        </xdr:to>
        <xdr:sp macro="" textlink="">
          <xdr:nvSpPr>
            <xdr:cNvPr id="57409" name="Check Box 65" hidden="1">
              <a:extLst>
                <a:ext uri="{63B3BB69-23CF-44E3-9099-C40C66FF867C}">
                  <a14:compatExt spid="_x0000_s57409"/>
                </a:ext>
                <a:ext uri="{FF2B5EF4-FFF2-40B4-BE49-F238E27FC236}">
                  <a16:creationId xmlns:a16="http://schemas.microsoft.com/office/drawing/2014/main" id="{00000000-0008-0000-0200-00004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Material Specification sheet（Before ACC issuance)</a:t>
              </a:r>
            </a:p>
          </xdr:txBody>
        </xdr:sp>
        <xdr:clientData/>
      </xdr:twoCellAnchor>
    </mc:Choice>
    <mc:Fallback/>
  </mc:AlternateContent>
  <xdr:twoCellAnchor>
    <xdr:from>
      <xdr:col>29</xdr:col>
      <xdr:colOff>8466</xdr:colOff>
      <xdr:row>39</xdr:row>
      <xdr:rowOff>60960</xdr:rowOff>
    </xdr:from>
    <xdr:to>
      <xdr:col>34</xdr:col>
      <xdr:colOff>220979</xdr:colOff>
      <xdr:row>39</xdr:row>
      <xdr:rowOff>177800</xdr:rowOff>
    </xdr:to>
    <xdr:sp macro="" textlink="">
      <xdr:nvSpPr>
        <xdr:cNvPr id="94" name="大かっこ 142">
          <a:extLst>
            <a:ext uri="{FF2B5EF4-FFF2-40B4-BE49-F238E27FC236}">
              <a16:creationId xmlns:a16="http://schemas.microsoft.com/office/drawing/2014/main" id="{00000000-0008-0000-0200-00005E000000}"/>
            </a:ext>
          </a:extLst>
        </xdr:cNvPr>
        <xdr:cNvSpPr/>
      </xdr:nvSpPr>
      <xdr:spPr bwMode="auto">
        <a:xfrm>
          <a:off x="6773121" y="7915275"/>
          <a:ext cx="169460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39</xdr:row>
      <xdr:rowOff>59267</xdr:rowOff>
    </xdr:from>
    <xdr:to>
      <xdr:col>28</xdr:col>
      <xdr:colOff>177801</xdr:colOff>
      <xdr:row>39</xdr:row>
      <xdr:rowOff>177801</xdr:rowOff>
    </xdr:to>
    <xdr:sp macro="" textlink="">
      <xdr:nvSpPr>
        <xdr:cNvPr id="95" name="大かっこ 142">
          <a:extLst>
            <a:ext uri="{FF2B5EF4-FFF2-40B4-BE49-F238E27FC236}">
              <a16:creationId xmlns:a16="http://schemas.microsoft.com/office/drawing/2014/main" id="{00000000-0008-0000-0200-00005F000000}"/>
            </a:ext>
          </a:extLst>
        </xdr:cNvPr>
        <xdr:cNvSpPr/>
      </xdr:nvSpPr>
      <xdr:spPr bwMode="auto">
        <a:xfrm>
          <a:off x="4991948" y="7913582"/>
          <a:ext cx="173524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20</xdr:col>
          <xdr:colOff>251460</xdr:colOff>
          <xdr:row>33</xdr:row>
          <xdr:rowOff>30480</xdr:rowOff>
        </xdr:from>
        <xdr:to>
          <xdr:col>23</xdr:col>
          <xdr:colOff>175260</xdr:colOff>
          <xdr:row>33</xdr:row>
          <xdr:rowOff>213360</xdr:rowOff>
        </xdr:to>
        <xdr:sp macro="" textlink="">
          <xdr:nvSpPr>
            <xdr:cNvPr id="57410" name="Check Box 66" hidden="1">
              <a:extLst>
                <a:ext uri="{63B3BB69-23CF-44E3-9099-C40C66FF867C}">
                  <a14:compatExt spid="_x0000_s57410"/>
                </a:ext>
                <a:ext uri="{FF2B5EF4-FFF2-40B4-BE49-F238E27FC236}">
                  <a16:creationId xmlns:a16="http://schemas.microsoft.com/office/drawing/2014/main" id="{00000000-0008-0000-0200-00004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SAFETY</a:t>
              </a:r>
            </a:p>
          </xdr:txBody>
        </xdr:sp>
        <xdr:clientData/>
      </xdr:twoCellAnchor>
    </mc:Choice>
    <mc:Fallback/>
  </mc:AlternateContent>
  <xdr:twoCellAnchor>
    <xdr:from>
      <xdr:col>29</xdr:col>
      <xdr:colOff>8466</xdr:colOff>
      <xdr:row>40</xdr:row>
      <xdr:rowOff>60960</xdr:rowOff>
    </xdr:from>
    <xdr:to>
      <xdr:col>34</xdr:col>
      <xdr:colOff>220979</xdr:colOff>
      <xdr:row>40</xdr:row>
      <xdr:rowOff>177800</xdr:rowOff>
    </xdr:to>
    <xdr:sp macro="" textlink="">
      <xdr:nvSpPr>
        <xdr:cNvPr id="98" name="大かっこ 142">
          <a:extLst>
            <a:ext uri="{FF2B5EF4-FFF2-40B4-BE49-F238E27FC236}">
              <a16:creationId xmlns:a16="http://schemas.microsoft.com/office/drawing/2014/main" id="{00000000-0008-0000-0200-000062000000}"/>
            </a:ext>
          </a:extLst>
        </xdr:cNvPr>
        <xdr:cNvSpPr/>
      </xdr:nvSpPr>
      <xdr:spPr bwMode="auto">
        <a:xfrm>
          <a:off x="6847204" y="8079317"/>
          <a:ext cx="170095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40</xdr:row>
      <xdr:rowOff>59267</xdr:rowOff>
    </xdr:from>
    <xdr:to>
      <xdr:col>28</xdr:col>
      <xdr:colOff>177801</xdr:colOff>
      <xdr:row>40</xdr:row>
      <xdr:rowOff>177801</xdr:rowOff>
    </xdr:to>
    <xdr:sp macro="" textlink="">
      <xdr:nvSpPr>
        <xdr:cNvPr id="99" name="大かっこ 142">
          <a:extLst>
            <a:ext uri="{FF2B5EF4-FFF2-40B4-BE49-F238E27FC236}">
              <a16:creationId xmlns:a16="http://schemas.microsoft.com/office/drawing/2014/main" id="{00000000-0008-0000-0200-000063000000}"/>
            </a:ext>
          </a:extLst>
        </xdr:cNvPr>
        <xdr:cNvSpPr/>
      </xdr:nvSpPr>
      <xdr:spPr bwMode="auto">
        <a:xfrm>
          <a:off x="5048040" y="8077624"/>
          <a:ext cx="1751118"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6</xdr:col>
          <xdr:colOff>83820</xdr:colOff>
          <xdr:row>48</xdr:row>
          <xdr:rowOff>213360</xdr:rowOff>
        </xdr:from>
        <xdr:to>
          <xdr:col>11</xdr:col>
          <xdr:colOff>175260</xdr:colOff>
          <xdr:row>50</xdr:row>
          <xdr:rowOff>0</xdr:rowOff>
        </xdr:to>
        <xdr:sp macro="" textlink="">
          <xdr:nvSpPr>
            <xdr:cNvPr id="57411" name="Group Box 67" hidden="1">
              <a:extLst>
                <a:ext uri="{63B3BB69-23CF-44E3-9099-C40C66FF867C}">
                  <a14:compatExt spid="_x0000_s57411"/>
                </a:ext>
                <a:ext uri="{FF2B5EF4-FFF2-40B4-BE49-F238E27FC236}">
                  <a16:creationId xmlns:a16="http://schemas.microsoft.com/office/drawing/2014/main" id="{00000000-0008-0000-0200-000043E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49</xdr:row>
          <xdr:rowOff>22860</xdr:rowOff>
        </xdr:from>
        <xdr:to>
          <xdr:col>10</xdr:col>
          <xdr:colOff>213360</xdr:colOff>
          <xdr:row>49</xdr:row>
          <xdr:rowOff>220980</xdr:rowOff>
        </xdr:to>
        <xdr:sp macro="" textlink="">
          <xdr:nvSpPr>
            <xdr:cNvPr id="57412" name="Option Button 68" hidden="1">
              <a:extLst>
                <a:ext uri="{63B3BB69-23CF-44E3-9099-C40C66FF867C}">
                  <a14:compatExt spid="_x0000_s57412"/>
                </a:ext>
                <a:ext uri="{FF2B5EF4-FFF2-40B4-BE49-F238E27FC236}">
                  <a16:creationId xmlns:a16="http://schemas.microsoft.com/office/drawing/2014/main" id="{00000000-0008-0000-0200-00004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49</xdr:row>
          <xdr:rowOff>22860</xdr:rowOff>
        </xdr:from>
        <xdr:to>
          <xdr:col>9</xdr:col>
          <xdr:colOff>0</xdr:colOff>
          <xdr:row>49</xdr:row>
          <xdr:rowOff>220980</xdr:rowOff>
        </xdr:to>
        <xdr:sp macro="" textlink="">
          <xdr:nvSpPr>
            <xdr:cNvPr id="57413" name="Option Button 69" hidden="1">
              <a:extLst>
                <a:ext uri="{63B3BB69-23CF-44E3-9099-C40C66FF867C}">
                  <a14:compatExt spid="_x0000_s57413"/>
                </a:ext>
                <a:ext uri="{FF2B5EF4-FFF2-40B4-BE49-F238E27FC236}">
                  <a16:creationId xmlns:a16="http://schemas.microsoft.com/office/drawing/2014/main" id="{00000000-0008-0000-0200-00004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22</xdr:row>
          <xdr:rowOff>30480</xdr:rowOff>
        </xdr:from>
        <xdr:to>
          <xdr:col>18</xdr:col>
          <xdr:colOff>175260</xdr:colOff>
          <xdr:row>22</xdr:row>
          <xdr:rowOff>213360</xdr:rowOff>
        </xdr:to>
        <xdr:sp macro="" textlink="">
          <xdr:nvSpPr>
            <xdr:cNvPr id="57415" name="Check Box 71" hidden="1">
              <a:extLst>
                <a:ext uri="{63B3BB69-23CF-44E3-9099-C40C66FF867C}">
                  <a14:compatExt spid="_x0000_s57415"/>
                </a:ext>
                <a:ext uri="{FF2B5EF4-FFF2-40B4-BE49-F238E27FC236}">
                  <a16:creationId xmlns:a16="http://schemas.microsoft.com/office/drawing/2014/main" id="{00000000-0008-0000-0200-00004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24</xdr:row>
          <xdr:rowOff>15240</xdr:rowOff>
        </xdr:from>
        <xdr:to>
          <xdr:col>18</xdr:col>
          <xdr:colOff>175260</xdr:colOff>
          <xdr:row>24</xdr:row>
          <xdr:rowOff>213360</xdr:rowOff>
        </xdr:to>
        <xdr:sp macro="" textlink="">
          <xdr:nvSpPr>
            <xdr:cNvPr id="57416" name="Check Box 72" hidden="1">
              <a:extLst>
                <a:ext uri="{63B3BB69-23CF-44E3-9099-C40C66FF867C}">
                  <a14:compatExt spid="_x0000_s57416"/>
                </a:ext>
                <a:ext uri="{FF2B5EF4-FFF2-40B4-BE49-F238E27FC236}">
                  <a16:creationId xmlns:a16="http://schemas.microsoft.com/office/drawing/2014/main" id="{00000000-0008-0000-0200-00004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Used wash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24</xdr:col>
      <xdr:colOff>17145</xdr:colOff>
      <xdr:row>5</xdr:row>
      <xdr:rowOff>72390</xdr:rowOff>
    </xdr:from>
    <xdr:to>
      <xdr:col>27</xdr:col>
      <xdr:colOff>17145</xdr:colOff>
      <xdr:row>6</xdr:row>
      <xdr:rowOff>21590</xdr:rowOff>
    </xdr:to>
    <xdr:pic>
      <xdr:nvPicPr>
        <xdr:cNvPr id="2" name="Picture 8">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8345" y="612140"/>
          <a:ext cx="6286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32</xdr:col>
          <xdr:colOff>0</xdr:colOff>
          <xdr:row>15</xdr:row>
          <xdr:rowOff>0</xdr:rowOff>
        </xdr:from>
        <xdr:to>
          <xdr:col>36</xdr:col>
          <xdr:colOff>0</xdr:colOff>
          <xdr:row>16</xdr:row>
          <xdr:rowOff>22860</xdr:rowOff>
        </xdr:to>
        <xdr:sp macro="" textlink="">
          <xdr:nvSpPr>
            <xdr:cNvPr id="61441" name="Group Box 1" hidden="1">
              <a:extLst>
                <a:ext uri="{63B3BB69-23CF-44E3-9099-C40C66FF867C}">
                  <a14:compatExt spid="_x0000_s61441"/>
                </a:ext>
                <a:ext uri="{FF2B5EF4-FFF2-40B4-BE49-F238E27FC236}">
                  <a16:creationId xmlns:a16="http://schemas.microsoft.com/office/drawing/2014/main" id="{00000000-0008-0000-0400-000001F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16</xdr:row>
          <xdr:rowOff>0</xdr:rowOff>
        </xdr:from>
        <xdr:to>
          <xdr:col>36</xdr:col>
          <xdr:colOff>0</xdr:colOff>
          <xdr:row>17</xdr:row>
          <xdr:rowOff>22860</xdr:rowOff>
        </xdr:to>
        <xdr:sp macro="" textlink="">
          <xdr:nvSpPr>
            <xdr:cNvPr id="61442" name="Group Box 2" hidden="1">
              <a:extLst>
                <a:ext uri="{63B3BB69-23CF-44E3-9099-C40C66FF867C}">
                  <a14:compatExt spid="_x0000_s61442"/>
                </a:ext>
                <a:ext uri="{FF2B5EF4-FFF2-40B4-BE49-F238E27FC236}">
                  <a16:creationId xmlns:a16="http://schemas.microsoft.com/office/drawing/2014/main" id="{00000000-0008-0000-0400-000002F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16</xdr:row>
          <xdr:rowOff>30480</xdr:rowOff>
        </xdr:from>
        <xdr:to>
          <xdr:col>33</xdr:col>
          <xdr:colOff>251460</xdr:colOff>
          <xdr:row>17</xdr:row>
          <xdr:rowOff>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4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16</xdr:row>
          <xdr:rowOff>38100</xdr:rowOff>
        </xdr:from>
        <xdr:to>
          <xdr:col>35</xdr:col>
          <xdr:colOff>289560</xdr:colOff>
          <xdr:row>16</xdr:row>
          <xdr:rowOff>228600</xdr:rowOff>
        </xdr:to>
        <xdr:sp macro="" textlink="">
          <xdr:nvSpPr>
            <xdr:cNvPr id="61444" name="Option Button 4" hidden="1">
              <a:extLst>
                <a:ext uri="{63B3BB69-23CF-44E3-9099-C40C66FF867C}">
                  <a14:compatExt spid="_x0000_s61444"/>
                </a:ext>
                <a:ext uri="{FF2B5EF4-FFF2-40B4-BE49-F238E27FC236}">
                  <a16:creationId xmlns:a16="http://schemas.microsoft.com/office/drawing/2014/main" id="{00000000-0008-0000-04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251460</xdr:colOff>
          <xdr:row>17</xdr:row>
          <xdr:rowOff>0</xdr:rowOff>
        </xdr:from>
        <xdr:to>
          <xdr:col>35</xdr:col>
          <xdr:colOff>297180</xdr:colOff>
          <xdr:row>18</xdr:row>
          <xdr:rowOff>167640</xdr:rowOff>
        </xdr:to>
        <xdr:sp macro="" textlink="">
          <xdr:nvSpPr>
            <xdr:cNvPr id="61445" name="Group Box 5" hidden="1">
              <a:extLst>
                <a:ext uri="{63B3BB69-23CF-44E3-9099-C40C66FF867C}">
                  <a14:compatExt spid="_x0000_s61445"/>
                </a:ext>
                <a:ext uri="{FF2B5EF4-FFF2-40B4-BE49-F238E27FC236}">
                  <a16:creationId xmlns:a16="http://schemas.microsoft.com/office/drawing/2014/main" id="{00000000-0008-0000-0400-000005F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17</xdr:row>
          <xdr:rowOff>83820</xdr:rowOff>
        </xdr:from>
        <xdr:to>
          <xdr:col>33</xdr:col>
          <xdr:colOff>198120</xdr:colOff>
          <xdr:row>18</xdr:row>
          <xdr:rowOff>99060</xdr:rowOff>
        </xdr:to>
        <xdr:sp macro="" textlink="">
          <xdr:nvSpPr>
            <xdr:cNvPr id="61446" name="Option Button 6" hidden="1">
              <a:extLst>
                <a:ext uri="{63B3BB69-23CF-44E3-9099-C40C66FF867C}">
                  <a14:compatExt spid="_x0000_s61446"/>
                </a:ext>
                <a:ext uri="{FF2B5EF4-FFF2-40B4-BE49-F238E27FC236}">
                  <a16:creationId xmlns:a16="http://schemas.microsoft.com/office/drawing/2014/main" id="{00000000-0008-0000-0400-00000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17</xdr:row>
          <xdr:rowOff>83820</xdr:rowOff>
        </xdr:from>
        <xdr:to>
          <xdr:col>35</xdr:col>
          <xdr:colOff>228600</xdr:colOff>
          <xdr:row>18</xdr:row>
          <xdr:rowOff>99060</xdr:rowOff>
        </xdr:to>
        <xdr:sp macro="" textlink="">
          <xdr:nvSpPr>
            <xdr:cNvPr id="61447" name="Option Button 7" hidden="1">
              <a:extLst>
                <a:ext uri="{63B3BB69-23CF-44E3-9099-C40C66FF867C}">
                  <a14:compatExt spid="_x0000_s61447"/>
                </a:ext>
                <a:ext uri="{FF2B5EF4-FFF2-40B4-BE49-F238E27FC236}">
                  <a16:creationId xmlns:a16="http://schemas.microsoft.com/office/drawing/2014/main" id="{00000000-0008-0000-0400-00000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32</xdr:row>
          <xdr:rowOff>22860</xdr:rowOff>
        </xdr:from>
        <xdr:to>
          <xdr:col>15</xdr:col>
          <xdr:colOff>7620</xdr:colOff>
          <xdr:row>32</xdr:row>
          <xdr:rowOff>213360</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400-00000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32</xdr:row>
          <xdr:rowOff>22860</xdr:rowOff>
        </xdr:from>
        <xdr:to>
          <xdr:col>12</xdr:col>
          <xdr:colOff>152400</xdr:colOff>
          <xdr:row>33</xdr:row>
          <xdr:rowOff>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400-00000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32</xdr:row>
          <xdr:rowOff>22860</xdr:rowOff>
        </xdr:from>
        <xdr:to>
          <xdr:col>17</xdr:col>
          <xdr:colOff>251460</xdr:colOff>
          <xdr:row>32</xdr:row>
          <xdr:rowOff>213360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400-00000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FW(F)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22860</xdr:rowOff>
        </xdr:from>
        <xdr:to>
          <xdr:col>4</xdr:col>
          <xdr:colOff>106680</xdr:colOff>
          <xdr:row>41</xdr:row>
          <xdr:rowOff>213360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400-00000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プリーツ加工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22</xdr:row>
          <xdr:rowOff>30480</xdr:rowOff>
        </xdr:from>
        <xdr:to>
          <xdr:col>18</xdr:col>
          <xdr:colOff>175260</xdr:colOff>
          <xdr:row>22</xdr:row>
          <xdr:rowOff>213360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400-00000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22860</xdr:rowOff>
        </xdr:from>
        <xdr:to>
          <xdr:col>12</xdr:col>
          <xdr:colOff>152400</xdr:colOff>
          <xdr:row>41</xdr:row>
          <xdr:rowOff>213360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400-00000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顔料プリント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43</xdr:row>
          <xdr:rowOff>30480</xdr:rowOff>
        </xdr:from>
        <xdr:to>
          <xdr:col>13</xdr:col>
          <xdr:colOff>60960</xdr:colOff>
          <xdr:row>43</xdr:row>
          <xdr:rowOff>190500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400-00000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金属附属のｺｰﾃｨﾝｸﾞ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42</xdr:row>
          <xdr:rowOff>22860</xdr:rowOff>
        </xdr:from>
        <xdr:to>
          <xdr:col>4</xdr:col>
          <xdr:colOff>60960</xdr:colOff>
          <xdr:row>43</xdr:row>
          <xdr:rowOff>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400-00000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硫化染料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42</xdr:row>
          <xdr:rowOff>15240</xdr:rowOff>
        </xdr:from>
        <xdr:to>
          <xdr:col>7</xdr:col>
          <xdr:colOff>182880</xdr:colOff>
          <xdr:row>42</xdr:row>
          <xdr:rowOff>213360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400-00001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表起毛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42</xdr:row>
          <xdr:rowOff>15240</xdr:rowOff>
        </xdr:from>
        <xdr:to>
          <xdr:col>18</xdr:col>
          <xdr:colOff>0</xdr:colOff>
          <xdr:row>42</xdr:row>
          <xdr:rowOff>213360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400-00001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ﾀﾞﾝﾎﾞｰﾙﾆｯﾄ構造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39</xdr:row>
          <xdr:rowOff>22860</xdr:rowOff>
        </xdr:from>
        <xdr:to>
          <xdr:col>9</xdr:col>
          <xdr:colOff>175260</xdr:colOff>
          <xdr:row>39</xdr:row>
          <xdr:rowOff>213360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400-00001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フィルム糸（金属使用）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41</xdr:row>
          <xdr:rowOff>7620</xdr:rowOff>
        </xdr:from>
        <xdr:to>
          <xdr:col>16</xdr:col>
          <xdr:colOff>182880</xdr:colOff>
          <xdr:row>41</xdr:row>
          <xdr:rowOff>213360</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0400-00001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トップ染め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41</xdr:row>
          <xdr:rowOff>22860</xdr:rowOff>
        </xdr:from>
        <xdr:to>
          <xdr:col>8</xdr:col>
          <xdr:colOff>213360</xdr:colOff>
          <xdr:row>41</xdr:row>
          <xdr:rowOff>213360</xdr:rowOff>
        </xdr:to>
        <xdr:sp macro="" textlink="">
          <xdr:nvSpPr>
            <xdr:cNvPr id="61460" name="Check Box 20" hidden="1">
              <a:extLst>
                <a:ext uri="{63B3BB69-23CF-44E3-9099-C40C66FF867C}">
                  <a14:compatExt spid="_x0000_s61460"/>
                </a:ext>
                <a:ext uri="{FF2B5EF4-FFF2-40B4-BE49-F238E27FC236}">
                  <a16:creationId xmlns:a16="http://schemas.microsoft.com/office/drawing/2014/main" id="{00000000-0008-0000-0400-00001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はっ水加工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22860</xdr:rowOff>
        </xdr:from>
        <xdr:to>
          <xdr:col>3</xdr:col>
          <xdr:colOff>137160</xdr:colOff>
          <xdr:row>47</xdr:row>
          <xdr:rowOff>0</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400-00001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アウター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46</xdr:row>
          <xdr:rowOff>7620</xdr:rowOff>
        </xdr:from>
        <xdr:to>
          <xdr:col>6</xdr:col>
          <xdr:colOff>175260</xdr:colOff>
          <xdr:row>46</xdr:row>
          <xdr:rowOff>213360</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400-00001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コート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46</xdr:row>
          <xdr:rowOff>30480</xdr:rowOff>
        </xdr:from>
        <xdr:to>
          <xdr:col>9</xdr:col>
          <xdr:colOff>137160</xdr:colOff>
          <xdr:row>47</xdr:row>
          <xdr:rowOff>0</xdr:rowOff>
        </xdr:to>
        <xdr:sp macro="" textlink="">
          <xdr:nvSpPr>
            <xdr:cNvPr id="61463" name="Check Box 23" hidden="1">
              <a:extLst>
                <a:ext uri="{63B3BB69-23CF-44E3-9099-C40C66FF867C}">
                  <a14:compatExt spid="_x0000_s61463"/>
                </a:ext>
                <a:ext uri="{FF2B5EF4-FFF2-40B4-BE49-F238E27FC236}">
                  <a16:creationId xmlns:a16="http://schemas.microsoft.com/office/drawing/2014/main" id="{00000000-0008-0000-0400-00001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ボトム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46</xdr:row>
          <xdr:rowOff>22860</xdr:rowOff>
        </xdr:from>
        <xdr:to>
          <xdr:col>12</xdr:col>
          <xdr:colOff>152400</xdr:colOff>
          <xdr:row>47</xdr:row>
          <xdr:rowOff>0</xdr:rowOff>
        </xdr:to>
        <xdr:sp macro="" textlink="">
          <xdr:nvSpPr>
            <xdr:cNvPr id="61464" name="Check Box 24" hidden="1">
              <a:extLst>
                <a:ext uri="{63B3BB69-23CF-44E3-9099-C40C66FF867C}">
                  <a14:compatExt spid="_x0000_s61464"/>
                </a:ext>
                <a:ext uri="{FF2B5EF4-FFF2-40B4-BE49-F238E27FC236}">
                  <a16:creationId xmlns:a16="http://schemas.microsoft.com/office/drawing/2014/main" id="{00000000-0008-0000-0400-00001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シャツ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47</xdr:row>
          <xdr:rowOff>22860</xdr:rowOff>
        </xdr:from>
        <xdr:to>
          <xdr:col>15</xdr:col>
          <xdr:colOff>213360</xdr:colOff>
          <xdr:row>48</xdr:row>
          <xdr:rowOff>0</xdr:rowOff>
        </xdr:to>
        <xdr:sp macro="" textlink="">
          <xdr:nvSpPr>
            <xdr:cNvPr id="61465" name="Check Box 25" hidden="1">
              <a:extLst>
                <a:ext uri="{63B3BB69-23CF-44E3-9099-C40C66FF867C}">
                  <a14:compatExt spid="_x0000_s61465"/>
                </a:ext>
                <a:ext uri="{FF2B5EF4-FFF2-40B4-BE49-F238E27FC236}">
                  <a16:creationId xmlns:a16="http://schemas.microsoft.com/office/drawing/2014/main" id="{00000000-0008-0000-0400-00001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ワンピース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30480</xdr:rowOff>
        </xdr:from>
        <xdr:to>
          <xdr:col>15</xdr:col>
          <xdr:colOff>76200</xdr:colOff>
          <xdr:row>47</xdr:row>
          <xdr:rowOff>0</xdr:rowOff>
        </xdr:to>
        <xdr:sp macro="" textlink="">
          <xdr:nvSpPr>
            <xdr:cNvPr id="61466" name="Check Box 26" hidden="1">
              <a:extLst>
                <a:ext uri="{63B3BB69-23CF-44E3-9099-C40C66FF867C}">
                  <a14:compatExt spid="_x0000_s61466"/>
                </a:ext>
                <a:ext uri="{FF2B5EF4-FFF2-40B4-BE49-F238E27FC236}">
                  <a16:creationId xmlns:a16="http://schemas.microsoft.com/office/drawing/2014/main" id="{00000000-0008-0000-0400-00001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カットソー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22860</xdr:rowOff>
        </xdr:from>
        <xdr:to>
          <xdr:col>3</xdr:col>
          <xdr:colOff>137160</xdr:colOff>
          <xdr:row>47</xdr:row>
          <xdr:rowOff>213360</xdr:rowOff>
        </xdr:to>
        <xdr:sp macro="" textlink="">
          <xdr:nvSpPr>
            <xdr:cNvPr id="61467" name="Check Box 27" hidden="1">
              <a:extLst>
                <a:ext uri="{63B3BB69-23CF-44E3-9099-C40C66FF867C}">
                  <a14:compatExt spid="_x0000_s61467"/>
                </a:ext>
                <a:ext uri="{FF2B5EF4-FFF2-40B4-BE49-F238E27FC236}">
                  <a16:creationId xmlns:a16="http://schemas.microsoft.com/office/drawing/2014/main" id="{00000000-0008-0000-0400-00001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ニット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47</xdr:row>
          <xdr:rowOff>30480</xdr:rowOff>
        </xdr:from>
        <xdr:to>
          <xdr:col>9</xdr:col>
          <xdr:colOff>167640</xdr:colOff>
          <xdr:row>48</xdr:row>
          <xdr:rowOff>0</xdr:rowOff>
        </xdr:to>
        <xdr:sp macro="" textlink="">
          <xdr:nvSpPr>
            <xdr:cNvPr id="61468" name="Check Box 28" hidden="1">
              <a:extLst>
                <a:ext uri="{63B3BB69-23CF-44E3-9099-C40C66FF867C}">
                  <a14:compatExt spid="_x0000_s61468"/>
                </a:ext>
                <a:ext uri="{FF2B5EF4-FFF2-40B4-BE49-F238E27FC236}">
                  <a16:creationId xmlns:a16="http://schemas.microsoft.com/office/drawing/2014/main" id="{00000000-0008-0000-0400-00001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インナー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47</xdr:row>
          <xdr:rowOff>22860</xdr:rowOff>
        </xdr:from>
        <xdr:to>
          <xdr:col>12</xdr:col>
          <xdr:colOff>137160</xdr:colOff>
          <xdr:row>48</xdr:row>
          <xdr:rowOff>0</xdr:rowOff>
        </xdr:to>
        <xdr:sp macro="" textlink="">
          <xdr:nvSpPr>
            <xdr:cNvPr id="61469" name="Check Box 29" hidden="1">
              <a:extLst>
                <a:ext uri="{63B3BB69-23CF-44E3-9099-C40C66FF867C}">
                  <a14:compatExt spid="_x0000_s61469"/>
                </a:ext>
                <a:ext uri="{FF2B5EF4-FFF2-40B4-BE49-F238E27FC236}">
                  <a16:creationId xmlns:a16="http://schemas.microsoft.com/office/drawing/2014/main" id="{00000000-0008-0000-0400-00001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ベビー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47</xdr:row>
          <xdr:rowOff>7620</xdr:rowOff>
        </xdr:from>
        <xdr:to>
          <xdr:col>6</xdr:col>
          <xdr:colOff>152400</xdr:colOff>
          <xdr:row>47</xdr:row>
          <xdr:rowOff>213360</xdr:rowOff>
        </xdr:to>
        <xdr:sp macro="" textlink="">
          <xdr:nvSpPr>
            <xdr:cNvPr id="61470" name="Check Box 30" hidden="1">
              <a:extLst>
                <a:ext uri="{63B3BB69-23CF-44E3-9099-C40C66FF867C}">
                  <a14:compatExt spid="_x0000_s61470"/>
                </a:ext>
                <a:ext uri="{FF2B5EF4-FFF2-40B4-BE49-F238E27FC236}">
                  <a16:creationId xmlns:a16="http://schemas.microsoft.com/office/drawing/2014/main" id="{00000000-0008-0000-0400-00001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グッズ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83820</xdr:colOff>
          <xdr:row>19</xdr:row>
          <xdr:rowOff>30480</xdr:rowOff>
        </xdr:from>
        <xdr:to>
          <xdr:col>35</xdr:col>
          <xdr:colOff>327660</xdr:colOff>
          <xdr:row>20</xdr:row>
          <xdr:rowOff>175260</xdr:rowOff>
        </xdr:to>
        <xdr:sp macro="" textlink="">
          <xdr:nvSpPr>
            <xdr:cNvPr id="61471" name="Check Box 31" hidden="1">
              <a:extLst>
                <a:ext uri="{63B3BB69-23CF-44E3-9099-C40C66FF867C}">
                  <a14:compatExt spid="_x0000_s61471"/>
                </a:ext>
                <a:ext uri="{FF2B5EF4-FFF2-40B4-BE49-F238E27FC236}">
                  <a16:creationId xmlns:a16="http://schemas.microsoft.com/office/drawing/2014/main" id="{00000000-0008-0000-0400-00001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付属/副資材検査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22860</xdr:rowOff>
        </xdr:from>
        <xdr:to>
          <xdr:col>22</xdr:col>
          <xdr:colOff>251460</xdr:colOff>
          <xdr:row>25</xdr:row>
          <xdr:rowOff>7620</xdr:rowOff>
        </xdr:to>
        <xdr:sp macro="" textlink="">
          <xdr:nvSpPr>
            <xdr:cNvPr id="61472" name="Check Box 32" hidden="1">
              <a:extLst>
                <a:ext uri="{63B3BB69-23CF-44E3-9099-C40C66FF867C}">
                  <a14:compatExt spid="_x0000_s61472"/>
                </a:ext>
                <a:ext uri="{FF2B5EF4-FFF2-40B4-BE49-F238E27FC236}">
                  <a16:creationId xmlns:a16="http://schemas.microsoft.com/office/drawing/2014/main" id="{00000000-0008-0000-0400-00002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必須項目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27</xdr:row>
          <xdr:rowOff>22860</xdr:rowOff>
        </xdr:from>
        <xdr:to>
          <xdr:col>22</xdr:col>
          <xdr:colOff>175260</xdr:colOff>
          <xdr:row>27</xdr:row>
          <xdr:rowOff>213360</xdr:rowOff>
        </xdr:to>
        <xdr:sp macro="" textlink="">
          <xdr:nvSpPr>
            <xdr:cNvPr id="61473" name="Check Box 33" hidden="1">
              <a:extLst>
                <a:ext uri="{63B3BB69-23CF-44E3-9099-C40C66FF867C}">
                  <a14:compatExt spid="_x0000_s61473"/>
                </a:ext>
                <a:ext uri="{FF2B5EF4-FFF2-40B4-BE49-F238E27FC236}">
                  <a16:creationId xmlns:a16="http://schemas.microsoft.com/office/drawing/2014/main" id="{00000000-0008-0000-0400-00002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29</xdr:row>
          <xdr:rowOff>22860</xdr:rowOff>
        </xdr:from>
        <xdr:to>
          <xdr:col>23</xdr:col>
          <xdr:colOff>38100</xdr:colOff>
          <xdr:row>30</xdr:row>
          <xdr:rowOff>0</xdr:rowOff>
        </xdr:to>
        <xdr:sp macro="" textlink="">
          <xdr:nvSpPr>
            <xdr:cNvPr id="61474" name="Check Box 34" hidden="1">
              <a:extLst>
                <a:ext uri="{63B3BB69-23CF-44E3-9099-C40C66FF867C}">
                  <a14:compatExt spid="_x0000_s61474"/>
                </a:ext>
                <a:ext uri="{FF2B5EF4-FFF2-40B4-BE49-F238E27FC236}">
                  <a16:creationId xmlns:a16="http://schemas.microsoft.com/office/drawing/2014/main" id="{00000000-0008-0000-0400-00002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指定項目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42</xdr:row>
          <xdr:rowOff>7620</xdr:rowOff>
        </xdr:from>
        <xdr:to>
          <xdr:col>12</xdr:col>
          <xdr:colOff>0</xdr:colOff>
          <xdr:row>42</xdr:row>
          <xdr:rowOff>213360</xdr:rowOff>
        </xdr:to>
        <xdr:sp macro="" textlink="">
          <xdr:nvSpPr>
            <xdr:cNvPr id="61475" name="Check Box 35" hidden="1">
              <a:extLst>
                <a:ext uri="{63B3BB69-23CF-44E3-9099-C40C66FF867C}">
                  <a14:compatExt spid="_x0000_s61475"/>
                </a:ext>
                <a:ext uri="{FF2B5EF4-FFF2-40B4-BE49-F238E27FC236}">
                  <a16:creationId xmlns:a16="http://schemas.microsoft.com/office/drawing/2014/main" id="{00000000-0008-0000-0400-00002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裏起毛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32</xdr:row>
          <xdr:rowOff>22860</xdr:rowOff>
        </xdr:from>
        <xdr:to>
          <xdr:col>25</xdr:col>
          <xdr:colOff>22860</xdr:colOff>
          <xdr:row>32</xdr:row>
          <xdr:rowOff>213360</xdr:rowOff>
        </xdr:to>
        <xdr:sp macro="" textlink="">
          <xdr:nvSpPr>
            <xdr:cNvPr id="61476" name="Check Box 36" hidden="1">
              <a:extLst>
                <a:ext uri="{63B3BB69-23CF-44E3-9099-C40C66FF867C}">
                  <a14:compatExt spid="_x0000_s61476"/>
                </a:ext>
                <a:ext uri="{FF2B5EF4-FFF2-40B4-BE49-F238E27FC236}">
                  <a16:creationId xmlns:a16="http://schemas.microsoft.com/office/drawing/2014/main" id="{00000000-0008-0000-0400-00002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染色堅ろう度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34</xdr:row>
          <xdr:rowOff>22860</xdr:rowOff>
        </xdr:from>
        <xdr:to>
          <xdr:col>23</xdr:col>
          <xdr:colOff>167640</xdr:colOff>
          <xdr:row>34</xdr:row>
          <xdr:rowOff>213360</xdr:rowOff>
        </xdr:to>
        <xdr:sp macro="" textlink="">
          <xdr:nvSpPr>
            <xdr:cNvPr id="61477" name="Check Box 37" hidden="1">
              <a:extLst>
                <a:ext uri="{63B3BB69-23CF-44E3-9099-C40C66FF867C}">
                  <a14:compatExt spid="_x0000_s61477"/>
                </a:ext>
                <a:ext uri="{FF2B5EF4-FFF2-40B4-BE49-F238E27FC236}">
                  <a16:creationId xmlns:a16="http://schemas.microsoft.com/office/drawing/2014/main" id="{00000000-0008-0000-0400-00002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安全性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36</xdr:row>
          <xdr:rowOff>7620</xdr:rowOff>
        </xdr:from>
        <xdr:to>
          <xdr:col>23</xdr:col>
          <xdr:colOff>68580</xdr:colOff>
          <xdr:row>36</xdr:row>
          <xdr:rowOff>213360</xdr:rowOff>
        </xdr:to>
        <xdr:sp macro="" textlink="">
          <xdr:nvSpPr>
            <xdr:cNvPr id="61478" name="Check Box 38" hidden="1">
              <a:extLst>
                <a:ext uri="{63B3BB69-23CF-44E3-9099-C40C66FF867C}">
                  <a14:compatExt spid="_x0000_s61478"/>
                </a:ext>
                <a:ext uri="{FF2B5EF4-FFF2-40B4-BE49-F238E27FC236}">
                  <a16:creationId xmlns:a16="http://schemas.microsoft.com/office/drawing/2014/main" id="{00000000-0008-0000-0400-00002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物性</a:t>
              </a:r>
            </a:p>
          </xdr:txBody>
        </xdr:sp>
        <xdr:clientData/>
      </xdr:twoCellAnchor>
    </mc:Choice>
    <mc:Fallback/>
  </mc:AlternateContent>
  <xdr:twoCellAnchor>
    <xdr:from>
      <xdr:col>20</xdr:col>
      <xdr:colOff>57149</xdr:colOff>
      <xdr:row>32</xdr:row>
      <xdr:rowOff>17145</xdr:rowOff>
    </xdr:from>
    <xdr:to>
      <xdr:col>20</xdr:col>
      <xdr:colOff>190500</xdr:colOff>
      <xdr:row>43</xdr:row>
      <xdr:rowOff>211667</xdr:rowOff>
    </xdr:to>
    <xdr:sp macro="" textlink="">
      <xdr:nvSpPr>
        <xdr:cNvPr id="41" name="左大かっこ 40">
          <a:extLst>
            <a:ext uri="{FF2B5EF4-FFF2-40B4-BE49-F238E27FC236}">
              <a16:creationId xmlns:a16="http://schemas.microsoft.com/office/drawing/2014/main" id="{00000000-0008-0000-0400-000029000000}"/>
            </a:ext>
          </a:extLst>
        </xdr:cNvPr>
        <xdr:cNvSpPr/>
      </xdr:nvSpPr>
      <xdr:spPr bwMode="auto">
        <a:xfrm>
          <a:off x="4819649" y="6348095"/>
          <a:ext cx="133351" cy="2709122"/>
        </a:xfrm>
        <a:prstGeom prst="leftBracket">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33</xdr:row>
      <xdr:rowOff>38100</xdr:rowOff>
    </xdr:from>
    <xdr:to>
      <xdr:col>25</xdr:col>
      <xdr:colOff>190499</xdr:colOff>
      <xdr:row>33</xdr:row>
      <xdr:rowOff>169333</xdr:rowOff>
    </xdr:to>
    <xdr:sp macro="" textlink="">
      <xdr:nvSpPr>
        <xdr:cNvPr id="42" name="大かっこ 41">
          <a:extLst>
            <a:ext uri="{FF2B5EF4-FFF2-40B4-BE49-F238E27FC236}">
              <a16:creationId xmlns:a16="http://schemas.microsoft.com/office/drawing/2014/main" id="{00000000-0008-0000-0400-00002A000000}"/>
            </a:ext>
          </a:extLst>
        </xdr:cNvPr>
        <xdr:cNvSpPr/>
      </xdr:nvSpPr>
      <xdr:spPr bwMode="auto">
        <a:xfrm>
          <a:off x="5041900" y="659765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33</xdr:row>
      <xdr:rowOff>38100</xdr:rowOff>
    </xdr:from>
    <xdr:to>
      <xdr:col>30</xdr:col>
      <xdr:colOff>321810</xdr:colOff>
      <xdr:row>33</xdr:row>
      <xdr:rowOff>167910</xdr:rowOff>
    </xdr:to>
    <xdr:sp macro="" textlink="">
      <xdr:nvSpPr>
        <xdr:cNvPr id="43" name="大かっこ 42">
          <a:extLst>
            <a:ext uri="{FF2B5EF4-FFF2-40B4-BE49-F238E27FC236}">
              <a16:creationId xmlns:a16="http://schemas.microsoft.com/office/drawing/2014/main" id="{00000000-0008-0000-0400-00002B000000}"/>
            </a:ext>
          </a:extLst>
        </xdr:cNvPr>
        <xdr:cNvSpPr/>
      </xdr:nvSpPr>
      <xdr:spPr bwMode="auto">
        <a:xfrm>
          <a:off x="6210300" y="6597650"/>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37</xdr:row>
      <xdr:rowOff>38100</xdr:rowOff>
    </xdr:from>
    <xdr:to>
      <xdr:col>30</xdr:col>
      <xdr:colOff>318000</xdr:colOff>
      <xdr:row>37</xdr:row>
      <xdr:rowOff>164100</xdr:rowOff>
    </xdr:to>
    <xdr:sp macro="" textlink="">
      <xdr:nvSpPr>
        <xdr:cNvPr id="44" name="大かっこ 43">
          <a:extLst>
            <a:ext uri="{FF2B5EF4-FFF2-40B4-BE49-F238E27FC236}">
              <a16:creationId xmlns:a16="http://schemas.microsoft.com/office/drawing/2014/main" id="{00000000-0008-0000-0400-00002C000000}"/>
            </a:ext>
          </a:extLst>
        </xdr:cNvPr>
        <xdr:cNvSpPr/>
      </xdr:nvSpPr>
      <xdr:spPr bwMode="auto">
        <a:xfrm>
          <a:off x="6210300" y="75120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41</xdr:row>
      <xdr:rowOff>38100</xdr:rowOff>
    </xdr:from>
    <xdr:to>
      <xdr:col>30</xdr:col>
      <xdr:colOff>318000</xdr:colOff>
      <xdr:row>41</xdr:row>
      <xdr:rowOff>164100</xdr:rowOff>
    </xdr:to>
    <xdr:sp macro="" textlink="">
      <xdr:nvSpPr>
        <xdr:cNvPr id="45" name="大かっこ 44">
          <a:extLst>
            <a:ext uri="{FF2B5EF4-FFF2-40B4-BE49-F238E27FC236}">
              <a16:creationId xmlns:a16="http://schemas.microsoft.com/office/drawing/2014/main" id="{00000000-0008-0000-0400-00002D000000}"/>
            </a:ext>
          </a:extLst>
        </xdr:cNvPr>
        <xdr:cNvSpPr/>
      </xdr:nvSpPr>
      <xdr:spPr bwMode="auto">
        <a:xfrm>
          <a:off x="6210300" y="84264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32</xdr:row>
      <xdr:rowOff>38100</xdr:rowOff>
    </xdr:from>
    <xdr:to>
      <xdr:col>30</xdr:col>
      <xdr:colOff>325620</xdr:colOff>
      <xdr:row>32</xdr:row>
      <xdr:rowOff>171720</xdr:rowOff>
    </xdr:to>
    <xdr:sp macro="" textlink="">
      <xdr:nvSpPr>
        <xdr:cNvPr id="46" name="大かっこ 45">
          <a:extLst>
            <a:ext uri="{FF2B5EF4-FFF2-40B4-BE49-F238E27FC236}">
              <a16:creationId xmlns:a16="http://schemas.microsoft.com/office/drawing/2014/main" id="{00000000-0008-0000-0400-00002E000000}"/>
            </a:ext>
          </a:extLst>
        </xdr:cNvPr>
        <xdr:cNvSpPr/>
      </xdr:nvSpPr>
      <xdr:spPr bwMode="auto">
        <a:xfrm>
          <a:off x="6210300" y="6369050"/>
          <a:ext cx="1163820" cy="13362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34</xdr:row>
      <xdr:rowOff>38100</xdr:rowOff>
    </xdr:from>
    <xdr:to>
      <xdr:col>30</xdr:col>
      <xdr:colOff>321810</xdr:colOff>
      <xdr:row>34</xdr:row>
      <xdr:rowOff>167910</xdr:rowOff>
    </xdr:to>
    <xdr:sp macro="" textlink="">
      <xdr:nvSpPr>
        <xdr:cNvPr id="47" name="大かっこ 46">
          <a:extLst>
            <a:ext uri="{FF2B5EF4-FFF2-40B4-BE49-F238E27FC236}">
              <a16:creationId xmlns:a16="http://schemas.microsoft.com/office/drawing/2014/main" id="{00000000-0008-0000-0400-00002F000000}"/>
            </a:ext>
          </a:extLst>
        </xdr:cNvPr>
        <xdr:cNvSpPr/>
      </xdr:nvSpPr>
      <xdr:spPr bwMode="auto">
        <a:xfrm>
          <a:off x="6210300" y="6826250"/>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36</xdr:row>
      <xdr:rowOff>38100</xdr:rowOff>
    </xdr:from>
    <xdr:to>
      <xdr:col>30</xdr:col>
      <xdr:colOff>318000</xdr:colOff>
      <xdr:row>36</xdr:row>
      <xdr:rowOff>164100</xdr:rowOff>
    </xdr:to>
    <xdr:sp macro="" textlink="">
      <xdr:nvSpPr>
        <xdr:cNvPr id="48" name="大かっこ 47">
          <a:extLst>
            <a:ext uri="{FF2B5EF4-FFF2-40B4-BE49-F238E27FC236}">
              <a16:creationId xmlns:a16="http://schemas.microsoft.com/office/drawing/2014/main" id="{00000000-0008-0000-0400-000030000000}"/>
            </a:ext>
          </a:extLst>
        </xdr:cNvPr>
        <xdr:cNvSpPr/>
      </xdr:nvSpPr>
      <xdr:spPr bwMode="auto">
        <a:xfrm>
          <a:off x="6210300" y="72834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39</xdr:row>
      <xdr:rowOff>38100</xdr:rowOff>
    </xdr:from>
    <xdr:to>
      <xdr:col>30</xdr:col>
      <xdr:colOff>318000</xdr:colOff>
      <xdr:row>39</xdr:row>
      <xdr:rowOff>164100</xdr:rowOff>
    </xdr:to>
    <xdr:sp macro="" textlink="">
      <xdr:nvSpPr>
        <xdr:cNvPr id="49" name="大かっこ 48">
          <a:extLst>
            <a:ext uri="{FF2B5EF4-FFF2-40B4-BE49-F238E27FC236}">
              <a16:creationId xmlns:a16="http://schemas.microsoft.com/office/drawing/2014/main" id="{00000000-0008-0000-0400-000031000000}"/>
            </a:ext>
          </a:extLst>
        </xdr:cNvPr>
        <xdr:cNvSpPr/>
      </xdr:nvSpPr>
      <xdr:spPr bwMode="auto">
        <a:xfrm>
          <a:off x="6210300" y="79692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35</xdr:row>
      <xdr:rowOff>38100</xdr:rowOff>
    </xdr:from>
    <xdr:to>
      <xdr:col>30</xdr:col>
      <xdr:colOff>318000</xdr:colOff>
      <xdr:row>35</xdr:row>
      <xdr:rowOff>164100</xdr:rowOff>
    </xdr:to>
    <xdr:sp macro="" textlink="">
      <xdr:nvSpPr>
        <xdr:cNvPr id="50" name="大かっこ 49">
          <a:extLst>
            <a:ext uri="{FF2B5EF4-FFF2-40B4-BE49-F238E27FC236}">
              <a16:creationId xmlns:a16="http://schemas.microsoft.com/office/drawing/2014/main" id="{00000000-0008-0000-0400-000032000000}"/>
            </a:ext>
          </a:extLst>
        </xdr:cNvPr>
        <xdr:cNvSpPr/>
      </xdr:nvSpPr>
      <xdr:spPr bwMode="auto">
        <a:xfrm>
          <a:off x="6210300" y="70548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297180</xdr:colOff>
          <xdr:row>43</xdr:row>
          <xdr:rowOff>15240</xdr:rowOff>
        </xdr:from>
        <xdr:to>
          <xdr:col>18</xdr:col>
          <xdr:colOff>251460</xdr:colOff>
          <xdr:row>43</xdr:row>
          <xdr:rowOff>213360</xdr:rowOff>
        </xdr:to>
        <xdr:sp macro="" textlink="">
          <xdr:nvSpPr>
            <xdr:cNvPr id="61479" name="Check Box 39" hidden="1">
              <a:extLst>
                <a:ext uri="{63B3BB69-23CF-44E3-9099-C40C66FF867C}">
                  <a14:compatExt spid="_x0000_s61479"/>
                </a:ext>
                <a:ext uri="{FF2B5EF4-FFF2-40B4-BE49-F238E27FC236}">
                  <a16:creationId xmlns:a16="http://schemas.microsoft.com/office/drawing/2014/main" id="{00000000-0008-0000-0400-00002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ﾅｲﾛﾝ接着剤使用芯地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44</xdr:row>
          <xdr:rowOff>38100</xdr:rowOff>
        </xdr:from>
        <xdr:to>
          <xdr:col>6</xdr:col>
          <xdr:colOff>99060</xdr:colOff>
          <xdr:row>44</xdr:row>
          <xdr:rowOff>198120</xdr:rowOff>
        </xdr:to>
        <xdr:sp macro="" textlink="">
          <xdr:nvSpPr>
            <xdr:cNvPr id="61480" name="Check Box 40" hidden="1">
              <a:extLst>
                <a:ext uri="{63B3BB69-23CF-44E3-9099-C40C66FF867C}">
                  <a14:compatExt spid="_x0000_s61480"/>
                </a:ext>
                <a:ext uri="{FF2B5EF4-FFF2-40B4-BE49-F238E27FC236}">
                  <a16:creationId xmlns:a16="http://schemas.microsoft.com/office/drawing/2014/main" id="{00000000-0008-0000-0400-00002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肩紐用ｽﾄﾚｯﾁﾃｰﾌﾟ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27</xdr:row>
          <xdr:rowOff>22860</xdr:rowOff>
        </xdr:from>
        <xdr:to>
          <xdr:col>27</xdr:col>
          <xdr:colOff>121920</xdr:colOff>
          <xdr:row>28</xdr:row>
          <xdr:rowOff>0</xdr:rowOff>
        </xdr:to>
        <xdr:sp macro="" textlink="">
          <xdr:nvSpPr>
            <xdr:cNvPr id="61481" name="Check Box 41" hidden="1">
              <a:extLst>
                <a:ext uri="{63B3BB69-23CF-44E3-9099-C40C66FF867C}">
                  <a14:compatExt spid="_x0000_s61481"/>
                </a:ext>
                <a:ext uri="{FF2B5EF4-FFF2-40B4-BE49-F238E27FC236}">
                  <a16:creationId xmlns:a16="http://schemas.microsoft.com/office/drawing/2014/main" id="{00000000-0008-0000-0400-00002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追加検査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38</xdr:row>
          <xdr:rowOff>22860</xdr:rowOff>
        </xdr:from>
        <xdr:to>
          <xdr:col>24</xdr:col>
          <xdr:colOff>0</xdr:colOff>
          <xdr:row>39</xdr:row>
          <xdr:rowOff>0</xdr:rowOff>
        </xdr:to>
        <xdr:sp macro="" textlink="">
          <xdr:nvSpPr>
            <xdr:cNvPr id="61482" name="Check Box 42" hidden="1">
              <a:extLst>
                <a:ext uri="{63B3BB69-23CF-44E3-9099-C40C66FF867C}">
                  <a14:compatExt spid="_x0000_s61482"/>
                </a:ext>
                <a:ext uri="{FF2B5EF4-FFF2-40B4-BE49-F238E27FC236}">
                  <a16:creationId xmlns:a16="http://schemas.microsoft.com/office/drawing/2014/main" id="{00000000-0008-0000-0400-00002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機能性</a:t>
              </a:r>
            </a:p>
          </xdr:txBody>
        </xdr:sp>
        <xdr:clientData/>
      </xdr:twoCellAnchor>
    </mc:Choice>
    <mc:Fallback/>
  </mc:AlternateContent>
  <xdr:twoCellAnchor>
    <xdr:from>
      <xdr:col>26</xdr:col>
      <xdr:colOff>0</xdr:colOff>
      <xdr:row>38</xdr:row>
      <xdr:rowOff>38100</xdr:rowOff>
    </xdr:from>
    <xdr:to>
      <xdr:col>30</xdr:col>
      <xdr:colOff>318000</xdr:colOff>
      <xdr:row>38</xdr:row>
      <xdr:rowOff>164100</xdr:rowOff>
    </xdr:to>
    <xdr:sp macro="" textlink="">
      <xdr:nvSpPr>
        <xdr:cNvPr id="55" name="大かっこ 54">
          <a:extLst>
            <a:ext uri="{FF2B5EF4-FFF2-40B4-BE49-F238E27FC236}">
              <a16:creationId xmlns:a16="http://schemas.microsoft.com/office/drawing/2014/main" id="{00000000-0008-0000-0400-000037000000}"/>
            </a:ext>
          </a:extLst>
        </xdr:cNvPr>
        <xdr:cNvSpPr/>
      </xdr:nvSpPr>
      <xdr:spPr bwMode="auto">
        <a:xfrm>
          <a:off x="6210300" y="77406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28</xdr:col>
          <xdr:colOff>22860</xdr:colOff>
          <xdr:row>19</xdr:row>
          <xdr:rowOff>30480</xdr:rowOff>
        </xdr:from>
        <xdr:to>
          <xdr:col>30</xdr:col>
          <xdr:colOff>304800</xdr:colOff>
          <xdr:row>20</xdr:row>
          <xdr:rowOff>175260</xdr:rowOff>
        </xdr:to>
        <xdr:sp macro="" textlink="">
          <xdr:nvSpPr>
            <xdr:cNvPr id="61483" name="Check Box 43" hidden="1">
              <a:extLst>
                <a:ext uri="{63B3BB69-23CF-44E3-9099-C40C66FF867C}">
                  <a14:compatExt spid="_x0000_s61483"/>
                </a:ext>
                <a:ext uri="{FF2B5EF4-FFF2-40B4-BE49-F238E27FC236}">
                  <a16:creationId xmlns:a16="http://schemas.microsoft.com/office/drawing/2014/main" id="{00000000-0008-0000-0400-00002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生地検査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53340</xdr:colOff>
          <xdr:row>19</xdr:row>
          <xdr:rowOff>53340</xdr:rowOff>
        </xdr:from>
        <xdr:to>
          <xdr:col>26</xdr:col>
          <xdr:colOff>137160</xdr:colOff>
          <xdr:row>20</xdr:row>
          <xdr:rowOff>182880</xdr:rowOff>
        </xdr:to>
        <xdr:sp macro="" textlink="">
          <xdr:nvSpPr>
            <xdr:cNvPr id="61484" name="Check Box 44" hidden="1">
              <a:extLst>
                <a:ext uri="{63B3BB69-23CF-44E3-9099-C40C66FF867C}">
                  <a14:compatExt spid="_x0000_s61484"/>
                </a:ext>
                <a:ext uri="{FF2B5EF4-FFF2-40B4-BE49-F238E27FC236}">
                  <a16:creationId xmlns:a16="http://schemas.microsoft.com/office/drawing/2014/main" id="{00000000-0008-0000-0400-00002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製品検査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44</xdr:row>
          <xdr:rowOff>22860</xdr:rowOff>
        </xdr:from>
        <xdr:to>
          <xdr:col>12</xdr:col>
          <xdr:colOff>121920</xdr:colOff>
          <xdr:row>44</xdr:row>
          <xdr:rowOff>213360</xdr:rowOff>
        </xdr:to>
        <xdr:sp macro="" textlink="">
          <xdr:nvSpPr>
            <xdr:cNvPr id="61485" name="Check Box 45" hidden="1">
              <a:extLst>
                <a:ext uri="{63B3BB69-23CF-44E3-9099-C40C66FF867C}">
                  <a14:compatExt spid="_x0000_s61485"/>
                </a:ext>
                <a:ext uri="{FF2B5EF4-FFF2-40B4-BE49-F238E27FC236}">
                  <a16:creationId xmlns:a16="http://schemas.microsoft.com/office/drawing/2014/main" id="{00000000-0008-0000-0400-00002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導電繊維使用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5</xdr:row>
          <xdr:rowOff>121920</xdr:rowOff>
        </xdr:from>
        <xdr:to>
          <xdr:col>5</xdr:col>
          <xdr:colOff>228600</xdr:colOff>
          <xdr:row>6</xdr:row>
          <xdr:rowOff>152400</xdr:rowOff>
        </xdr:to>
        <xdr:sp macro="" textlink="">
          <xdr:nvSpPr>
            <xdr:cNvPr id="61486" name="Option Button 46" hidden="1">
              <a:extLst>
                <a:ext uri="{63B3BB69-23CF-44E3-9099-C40C66FF867C}">
                  <a14:compatExt spid="_x0000_s61486"/>
                </a:ext>
                <a:ext uri="{FF2B5EF4-FFF2-40B4-BE49-F238E27FC236}">
                  <a16:creationId xmlns:a16="http://schemas.microsoft.com/office/drawing/2014/main" id="{00000000-0008-0000-0400-00002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xdr:row>
          <xdr:rowOff>121920</xdr:rowOff>
        </xdr:from>
        <xdr:to>
          <xdr:col>11</xdr:col>
          <xdr:colOff>22860</xdr:colOff>
          <xdr:row>6</xdr:row>
          <xdr:rowOff>152400</xdr:rowOff>
        </xdr:to>
        <xdr:sp macro="" textlink="">
          <xdr:nvSpPr>
            <xdr:cNvPr id="61487" name="Option Button 47" hidden="1">
              <a:extLst>
                <a:ext uri="{63B3BB69-23CF-44E3-9099-C40C66FF867C}">
                  <a14:compatExt spid="_x0000_s61487"/>
                </a:ext>
                <a:ext uri="{FF2B5EF4-FFF2-40B4-BE49-F238E27FC236}">
                  <a16:creationId xmlns:a16="http://schemas.microsoft.com/office/drawing/2014/main" id="{00000000-0008-0000-0400-00002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5</xdr:row>
          <xdr:rowOff>121920</xdr:rowOff>
        </xdr:from>
        <xdr:to>
          <xdr:col>15</xdr:col>
          <xdr:colOff>83820</xdr:colOff>
          <xdr:row>6</xdr:row>
          <xdr:rowOff>152400</xdr:rowOff>
        </xdr:to>
        <xdr:sp macro="" textlink="">
          <xdr:nvSpPr>
            <xdr:cNvPr id="61488" name="Option Button 48" hidden="1">
              <a:extLst>
                <a:ext uri="{63B3BB69-23CF-44E3-9099-C40C66FF867C}">
                  <a14:compatExt spid="_x0000_s61488"/>
                </a:ext>
                <a:ext uri="{FF2B5EF4-FFF2-40B4-BE49-F238E27FC236}">
                  <a16:creationId xmlns:a16="http://schemas.microsoft.com/office/drawing/2014/main" id="{00000000-0008-0000-0400-00003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xdr:row>
          <xdr:rowOff>121920</xdr:rowOff>
        </xdr:from>
        <xdr:to>
          <xdr:col>20</xdr:col>
          <xdr:colOff>121920</xdr:colOff>
          <xdr:row>6</xdr:row>
          <xdr:rowOff>152400</xdr:rowOff>
        </xdr:to>
        <xdr:sp macro="" textlink="">
          <xdr:nvSpPr>
            <xdr:cNvPr id="61489" name="Option Button 49" hidden="1">
              <a:extLst>
                <a:ext uri="{63B3BB69-23CF-44E3-9099-C40C66FF867C}">
                  <a14:compatExt spid="_x0000_s61489"/>
                </a:ext>
                <a:ext uri="{FF2B5EF4-FFF2-40B4-BE49-F238E27FC236}">
                  <a16:creationId xmlns:a16="http://schemas.microsoft.com/office/drawing/2014/main" id="{00000000-0008-0000-0400-00003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9</xdr:row>
          <xdr:rowOff>106680</xdr:rowOff>
        </xdr:from>
        <xdr:to>
          <xdr:col>3</xdr:col>
          <xdr:colOff>175260</xdr:colOff>
          <xdr:row>9</xdr:row>
          <xdr:rowOff>327660</xdr:rowOff>
        </xdr:to>
        <xdr:sp macro="" textlink="">
          <xdr:nvSpPr>
            <xdr:cNvPr id="61490" name="Option Button 50" hidden="1">
              <a:extLst>
                <a:ext uri="{63B3BB69-23CF-44E3-9099-C40C66FF867C}">
                  <a14:compatExt spid="_x0000_s61490"/>
                </a:ext>
                <a:ext uri="{FF2B5EF4-FFF2-40B4-BE49-F238E27FC236}">
                  <a16:creationId xmlns:a16="http://schemas.microsoft.com/office/drawing/2014/main" id="{00000000-0008-0000-0400-00003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129540</xdr:colOff>
          <xdr:row>9</xdr:row>
          <xdr:rowOff>91440</xdr:rowOff>
        </xdr:from>
        <xdr:to>
          <xdr:col>6</xdr:col>
          <xdr:colOff>152400</xdr:colOff>
          <xdr:row>9</xdr:row>
          <xdr:rowOff>327660</xdr:rowOff>
        </xdr:to>
        <xdr:sp macro="" textlink="">
          <xdr:nvSpPr>
            <xdr:cNvPr id="61491" name="Option Button 51" hidden="1">
              <a:extLst>
                <a:ext uri="{63B3BB69-23CF-44E3-9099-C40C66FF867C}">
                  <a14:compatExt spid="_x0000_s61491"/>
                </a:ext>
                <a:ext uri="{FF2B5EF4-FFF2-40B4-BE49-F238E27FC236}">
                  <a16:creationId xmlns:a16="http://schemas.microsoft.com/office/drawing/2014/main" id="{00000000-0008-0000-0400-00003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急速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15</xdr:row>
          <xdr:rowOff>30480</xdr:rowOff>
        </xdr:from>
        <xdr:to>
          <xdr:col>33</xdr:col>
          <xdr:colOff>251460</xdr:colOff>
          <xdr:row>16</xdr:row>
          <xdr:rowOff>0</xdr:rowOff>
        </xdr:to>
        <xdr:sp macro="" textlink="">
          <xdr:nvSpPr>
            <xdr:cNvPr id="61492" name="Option Button 52" hidden="1">
              <a:extLst>
                <a:ext uri="{63B3BB69-23CF-44E3-9099-C40C66FF867C}">
                  <a14:compatExt spid="_x0000_s61492"/>
                </a:ext>
                <a:ext uri="{FF2B5EF4-FFF2-40B4-BE49-F238E27FC236}">
                  <a16:creationId xmlns:a16="http://schemas.microsoft.com/office/drawing/2014/main" id="{00000000-0008-0000-0400-00003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15</xdr:row>
          <xdr:rowOff>38100</xdr:rowOff>
        </xdr:from>
        <xdr:to>
          <xdr:col>35</xdr:col>
          <xdr:colOff>289560</xdr:colOff>
          <xdr:row>15</xdr:row>
          <xdr:rowOff>228600</xdr:rowOff>
        </xdr:to>
        <xdr:sp macro="" textlink="">
          <xdr:nvSpPr>
            <xdr:cNvPr id="61493" name="Option Button 53" hidden="1">
              <a:extLst>
                <a:ext uri="{63B3BB69-23CF-44E3-9099-C40C66FF867C}">
                  <a14:compatExt spid="_x0000_s61493"/>
                </a:ext>
                <a:ext uri="{FF2B5EF4-FFF2-40B4-BE49-F238E27FC236}">
                  <a16:creationId xmlns:a16="http://schemas.microsoft.com/office/drawing/2014/main" id="{00000000-0008-0000-0400-00003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9</xdr:row>
          <xdr:rowOff>7620</xdr:rowOff>
        </xdr:from>
        <xdr:to>
          <xdr:col>7</xdr:col>
          <xdr:colOff>38100</xdr:colOff>
          <xdr:row>9</xdr:row>
          <xdr:rowOff>358140</xdr:rowOff>
        </xdr:to>
        <xdr:sp macro="" textlink="">
          <xdr:nvSpPr>
            <xdr:cNvPr id="61494" name="Group Box 54" hidden="1">
              <a:extLst>
                <a:ext uri="{63B3BB69-23CF-44E3-9099-C40C66FF867C}">
                  <a14:compatExt spid="_x0000_s61494"/>
                </a:ext>
                <a:ext uri="{FF2B5EF4-FFF2-40B4-BE49-F238E27FC236}">
                  <a16:creationId xmlns:a16="http://schemas.microsoft.com/office/drawing/2014/main" id="{00000000-0008-0000-0400-000036F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twoCellAnchor>
    <xdr:from>
      <xdr:col>31</xdr:col>
      <xdr:colOff>10584</xdr:colOff>
      <xdr:row>33</xdr:row>
      <xdr:rowOff>37465</xdr:rowOff>
    </xdr:from>
    <xdr:to>
      <xdr:col>35</xdr:col>
      <xdr:colOff>1905</xdr:colOff>
      <xdr:row>33</xdr:row>
      <xdr:rowOff>162560</xdr:rowOff>
    </xdr:to>
    <xdr:sp macro="" textlink="">
      <xdr:nvSpPr>
        <xdr:cNvPr id="68" name="大かっこ 67">
          <a:extLst>
            <a:ext uri="{FF2B5EF4-FFF2-40B4-BE49-F238E27FC236}">
              <a16:creationId xmlns:a16="http://schemas.microsoft.com/office/drawing/2014/main" id="{00000000-0008-0000-0400-000044000000}"/>
            </a:ext>
          </a:extLst>
        </xdr:cNvPr>
        <xdr:cNvSpPr/>
      </xdr:nvSpPr>
      <xdr:spPr bwMode="auto">
        <a:xfrm>
          <a:off x="7408334" y="6597015"/>
          <a:ext cx="1166071" cy="12509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32</xdr:row>
      <xdr:rowOff>42333</xdr:rowOff>
    </xdr:from>
    <xdr:to>
      <xdr:col>35</xdr:col>
      <xdr:colOff>3809</xdr:colOff>
      <xdr:row>32</xdr:row>
      <xdr:rowOff>169333</xdr:rowOff>
    </xdr:to>
    <xdr:sp macro="" textlink="">
      <xdr:nvSpPr>
        <xdr:cNvPr id="69" name="大かっこ 68">
          <a:extLst>
            <a:ext uri="{FF2B5EF4-FFF2-40B4-BE49-F238E27FC236}">
              <a16:creationId xmlns:a16="http://schemas.microsoft.com/office/drawing/2014/main" id="{00000000-0008-0000-0400-000045000000}"/>
            </a:ext>
          </a:extLst>
        </xdr:cNvPr>
        <xdr:cNvSpPr/>
      </xdr:nvSpPr>
      <xdr:spPr bwMode="auto">
        <a:xfrm>
          <a:off x="7408333" y="6373283"/>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34</xdr:row>
      <xdr:rowOff>42333</xdr:rowOff>
    </xdr:from>
    <xdr:to>
      <xdr:col>34</xdr:col>
      <xdr:colOff>236643</xdr:colOff>
      <xdr:row>34</xdr:row>
      <xdr:rowOff>169333</xdr:rowOff>
    </xdr:to>
    <xdr:sp macro="" textlink="">
      <xdr:nvSpPr>
        <xdr:cNvPr id="70" name="大かっこ 69">
          <a:extLst>
            <a:ext uri="{FF2B5EF4-FFF2-40B4-BE49-F238E27FC236}">
              <a16:creationId xmlns:a16="http://schemas.microsoft.com/office/drawing/2014/main" id="{00000000-0008-0000-0400-000046000000}"/>
            </a:ext>
          </a:extLst>
        </xdr:cNvPr>
        <xdr:cNvSpPr/>
      </xdr:nvSpPr>
      <xdr:spPr bwMode="auto">
        <a:xfrm>
          <a:off x="7397750" y="683048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35</xdr:row>
      <xdr:rowOff>42334</xdr:rowOff>
    </xdr:from>
    <xdr:to>
      <xdr:col>35</xdr:col>
      <xdr:colOff>3809</xdr:colOff>
      <xdr:row>35</xdr:row>
      <xdr:rowOff>169334</xdr:rowOff>
    </xdr:to>
    <xdr:sp macro="" textlink="">
      <xdr:nvSpPr>
        <xdr:cNvPr id="71" name="大かっこ 70">
          <a:extLst>
            <a:ext uri="{FF2B5EF4-FFF2-40B4-BE49-F238E27FC236}">
              <a16:creationId xmlns:a16="http://schemas.microsoft.com/office/drawing/2014/main" id="{00000000-0008-0000-0400-000047000000}"/>
            </a:ext>
          </a:extLst>
        </xdr:cNvPr>
        <xdr:cNvSpPr/>
      </xdr:nvSpPr>
      <xdr:spPr bwMode="auto">
        <a:xfrm>
          <a:off x="7408333" y="7059084"/>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36</xdr:row>
      <xdr:rowOff>42334</xdr:rowOff>
    </xdr:from>
    <xdr:to>
      <xdr:col>34</xdr:col>
      <xdr:colOff>236643</xdr:colOff>
      <xdr:row>36</xdr:row>
      <xdr:rowOff>169334</xdr:rowOff>
    </xdr:to>
    <xdr:sp macro="" textlink="">
      <xdr:nvSpPr>
        <xdr:cNvPr id="72" name="大かっこ 71">
          <a:extLst>
            <a:ext uri="{FF2B5EF4-FFF2-40B4-BE49-F238E27FC236}">
              <a16:creationId xmlns:a16="http://schemas.microsoft.com/office/drawing/2014/main" id="{00000000-0008-0000-0400-000048000000}"/>
            </a:ext>
          </a:extLst>
        </xdr:cNvPr>
        <xdr:cNvSpPr/>
      </xdr:nvSpPr>
      <xdr:spPr bwMode="auto">
        <a:xfrm>
          <a:off x="7397750" y="7287684"/>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37</xdr:row>
      <xdr:rowOff>42333</xdr:rowOff>
    </xdr:from>
    <xdr:to>
      <xdr:col>34</xdr:col>
      <xdr:colOff>236643</xdr:colOff>
      <xdr:row>37</xdr:row>
      <xdr:rowOff>169333</xdr:rowOff>
    </xdr:to>
    <xdr:sp macro="" textlink="">
      <xdr:nvSpPr>
        <xdr:cNvPr id="73" name="大かっこ 72">
          <a:extLst>
            <a:ext uri="{FF2B5EF4-FFF2-40B4-BE49-F238E27FC236}">
              <a16:creationId xmlns:a16="http://schemas.microsoft.com/office/drawing/2014/main" id="{00000000-0008-0000-0400-000049000000}"/>
            </a:ext>
          </a:extLst>
        </xdr:cNvPr>
        <xdr:cNvSpPr/>
      </xdr:nvSpPr>
      <xdr:spPr bwMode="auto">
        <a:xfrm>
          <a:off x="7397750" y="751628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38</xdr:row>
      <xdr:rowOff>42334</xdr:rowOff>
    </xdr:from>
    <xdr:to>
      <xdr:col>35</xdr:col>
      <xdr:colOff>3810</xdr:colOff>
      <xdr:row>38</xdr:row>
      <xdr:rowOff>169334</xdr:rowOff>
    </xdr:to>
    <xdr:sp macro="" textlink="">
      <xdr:nvSpPr>
        <xdr:cNvPr id="74" name="大かっこ 73">
          <a:extLst>
            <a:ext uri="{FF2B5EF4-FFF2-40B4-BE49-F238E27FC236}">
              <a16:creationId xmlns:a16="http://schemas.microsoft.com/office/drawing/2014/main" id="{00000000-0008-0000-0400-00004A000000}"/>
            </a:ext>
          </a:extLst>
        </xdr:cNvPr>
        <xdr:cNvSpPr/>
      </xdr:nvSpPr>
      <xdr:spPr bwMode="auto">
        <a:xfrm>
          <a:off x="7408334" y="7744884"/>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41</xdr:row>
      <xdr:rowOff>52917</xdr:rowOff>
    </xdr:from>
    <xdr:to>
      <xdr:col>34</xdr:col>
      <xdr:colOff>236643</xdr:colOff>
      <xdr:row>41</xdr:row>
      <xdr:rowOff>179917</xdr:rowOff>
    </xdr:to>
    <xdr:sp macro="" textlink="">
      <xdr:nvSpPr>
        <xdr:cNvPr id="75" name="大かっこ 74">
          <a:extLst>
            <a:ext uri="{FF2B5EF4-FFF2-40B4-BE49-F238E27FC236}">
              <a16:creationId xmlns:a16="http://schemas.microsoft.com/office/drawing/2014/main" id="{00000000-0008-0000-0400-00004B000000}"/>
            </a:ext>
          </a:extLst>
        </xdr:cNvPr>
        <xdr:cNvSpPr/>
      </xdr:nvSpPr>
      <xdr:spPr bwMode="auto">
        <a:xfrm>
          <a:off x="7397750" y="8441267"/>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35</xdr:row>
      <xdr:rowOff>52917</xdr:rowOff>
    </xdr:from>
    <xdr:to>
      <xdr:col>25</xdr:col>
      <xdr:colOff>190499</xdr:colOff>
      <xdr:row>35</xdr:row>
      <xdr:rowOff>184150</xdr:rowOff>
    </xdr:to>
    <xdr:sp macro="" textlink="">
      <xdr:nvSpPr>
        <xdr:cNvPr id="76" name="大かっこ 75">
          <a:extLst>
            <a:ext uri="{FF2B5EF4-FFF2-40B4-BE49-F238E27FC236}">
              <a16:creationId xmlns:a16="http://schemas.microsoft.com/office/drawing/2014/main" id="{00000000-0008-0000-0400-00004C000000}"/>
            </a:ext>
          </a:extLst>
        </xdr:cNvPr>
        <xdr:cNvSpPr/>
      </xdr:nvSpPr>
      <xdr:spPr bwMode="auto">
        <a:xfrm>
          <a:off x="5041900" y="7069667"/>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37</xdr:row>
      <xdr:rowOff>52917</xdr:rowOff>
    </xdr:from>
    <xdr:to>
      <xdr:col>25</xdr:col>
      <xdr:colOff>190499</xdr:colOff>
      <xdr:row>37</xdr:row>
      <xdr:rowOff>184150</xdr:rowOff>
    </xdr:to>
    <xdr:sp macro="" textlink="">
      <xdr:nvSpPr>
        <xdr:cNvPr id="77" name="大かっこ 76">
          <a:extLst>
            <a:ext uri="{FF2B5EF4-FFF2-40B4-BE49-F238E27FC236}">
              <a16:creationId xmlns:a16="http://schemas.microsoft.com/office/drawing/2014/main" id="{00000000-0008-0000-0400-00004D000000}"/>
            </a:ext>
          </a:extLst>
        </xdr:cNvPr>
        <xdr:cNvSpPr/>
      </xdr:nvSpPr>
      <xdr:spPr bwMode="auto">
        <a:xfrm>
          <a:off x="5041900" y="7526867"/>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39</xdr:row>
      <xdr:rowOff>52916</xdr:rowOff>
    </xdr:from>
    <xdr:to>
      <xdr:col>25</xdr:col>
      <xdr:colOff>190499</xdr:colOff>
      <xdr:row>39</xdr:row>
      <xdr:rowOff>184149</xdr:rowOff>
    </xdr:to>
    <xdr:sp macro="" textlink="">
      <xdr:nvSpPr>
        <xdr:cNvPr id="78" name="大かっこ 77">
          <a:extLst>
            <a:ext uri="{FF2B5EF4-FFF2-40B4-BE49-F238E27FC236}">
              <a16:creationId xmlns:a16="http://schemas.microsoft.com/office/drawing/2014/main" id="{00000000-0008-0000-0400-00004E000000}"/>
            </a:ext>
          </a:extLst>
        </xdr:cNvPr>
        <xdr:cNvSpPr/>
      </xdr:nvSpPr>
      <xdr:spPr bwMode="auto">
        <a:xfrm>
          <a:off x="5041900" y="7984066"/>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41</xdr:row>
      <xdr:rowOff>42333</xdr:rowOff>
    </xdr:from>
    <xdr:to>
      <xdr:col>25</xdr:col>
      <xdr:colOff>190499</xdr:colOff>
      <xdr:row>41</xdr:row>
      <xdr:rowOff>173566</xdr:rowOff>
    </xdr:to>
    <xdr:sp macro="" textlink="">
      <xdr:nvSpPr>
        <xdr:cNvPr id="79" name="大かっこ 78">
          <a:extLst>
            <a:ext uri="{FF2B5EF4-FFF2-40B4-BE49-F238E27FC236}">
              <a16:creationId xmlns:a16="http://schemas.microsoft.com/office/drawing/2014/main" id="{00000000-0008-0000-0400-00004F000000}"/>
            </a:ext>
          </a:extLst>
        </xdr:cNvPr>
        <xdr:cNvSpPr/>
      </xdr:nvSpPr>
      <xdr:spPr bwMode="auto">
        <a:xfrm>
          <a:off x="5041900" y="8430683"/>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39</xdr:row>
      <xdr:rowOff>42333</xdr:rowOff>
    </xdr:from>
    <xdr:to>
      <xdr:col>34</xdr:col>
      <xdr:colOff>238547</xdr:colOff>
      <xdr:row>39</xdr:row>
      <xdr:rowOff>175048</xdr:rowOff>
    </xdr:to>
    <xdr:sp macro="" textlink="">
      <xdr:nvSpPr>
        <xdr:cNvPr id="80" name="大かっこ 79">
          <a:extLst>
            <a:ext uri="{FF2B5EF4-FFF2-40B4-BE49-F238E27FC236}">
              <a16:creationId xmlns:a16="http://schemas.microsoft.com/office/drawing/2014/main" id="{00000000-0008-0000-0400-000050000000}"/>
            </a:ext>
          </a:extLst>
        </xdr:cNvPr>
        <xdr:cNvSpPr/>
      </xdr:nvSpPr>
      <xdr:spPr bwMode="auto">
        <a:xfrm>
          <a:off x="7397750" y="7973483"/>
          <a:ext cx="1171997" cy="13271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42</xdr:row>
      <xdr:rowOff>42334</xdr:rowOff>
    </xdr:from>
    <xdr:to>
      <xdr:col>35</xdr:col>
      <xdr:colOff>3810</xdr:colOff>
      <xdr:row>42</xdr:row>
      <xdr:rowOff>169334</xdr:rowOff>
    </xdr:to>
    <xdr:sp macro="" textlink="">
      <xdr:nvSpPr>
        <xdr:cNvPr id="81" name="大かっこ 80">
          <a:extLst>
            <a:ext uri="{FF2B5EF4-FFF2-40B4-BE49-F238E27FC236}">
              <a16:creationId xmlns:a16="http://schemas.microsoft.com/office/drawing/2014/main" id="{00000000-0008-0000-0400-000051000000}"/>
            </a:ext>
          </a:extLst>
        </xdr:cNvPr>
        <xdr:cNvSpPr/>
      </xdr:nvSpPr>
      <xdr:spPr bwMode="auto">
        <a:xfrm>
          <a:off x="7408334" y="8659284"/>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43</xdr:row>
      <xdr:rowOff>38100</xdr:rowOff>
    </xdr:from>
    <xdr:to>
      <xdr:col>30</xdr:col>
      <xdr:colOff>318000</xdr:colOff>
      <xdr:row>43</xdr:row>
      <xdr:rowOff>164100</xdr:rowOff>
    </xdr:to>
    <xdr:sp macro="" textlink="">
      <xdr:nvSpPr>
        <xdr:cNvPr id="82" name="大かっこ 81">
          <a:extLst>
            <a:ext uri="{FF2B5EF4-FFF2-40B4-BE49-F238E27FC236}">
              <a16:creationId xmlns:a16="http://schemas.microsoft.com/office/drawing/2014/main" id="{00000000-0008-0000-0400-000052000000}"/>
            </a:ext>
          </a:extLst>
        </xdr:cNvPr>
        <xdr:cNvSpPr/>
      </xdr:nvSpPr>
      <xdr:spPr bwMode="auto">
        <a:xfrm>
          <a:off x="6210300" y="88836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43</xdr:row>
      <xdr:rowOff>52916</xdr:rowOff>
    </xdr:from>
    <xdr:to>
      <xdr:col>25</xdr:col>
      <xdr:colOff>190499</xdr:colOff>
      <xdr:row>43</xdr:row>
      <xdr:rowOff>184149</xdr:rowOff>
    </xdr:to>
    <xdr:sp macro="" textlink="">
      <xdr:nvSpPr>
        <xdr:cNvPr id="83" name="大かっこ 82">
          <a:extLst>
            <a:ext uri="{FF2B5EF4-FFF2-40B4-BE49-F238E27FC236}">
              <a16:creationId xmlns:a16="http://schemas.microsoft.com/office/drawing/2014/main" id="{00000000-0008-0000-0400-000053000000}"/>
            </a:ext>
          </a:extLst>
        </xdr:cNvPr>
        <xdr:cNvSpPr/>
      </xdr:nvSpPr>
      <xdr:spPr bwMode="auto">
        <a:xfrm>
          <a:off x="5041900" y="8898466"/>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43</xdr:row>
      <xdr:rowOff>42333</xdr:rowOff>
    </xdr:from>
    <xdr:to>
      <xdr:col>34</xdr:col>
      <xdr:colOff>238547</xdr:colOff>
      <xdr:row>43</xdr:row>
      <xdr:rowOff>175048</xdr:rowOff>
    </xdr:to>
    <xdr:sp macro="" textlink="">
      <xdr:nvSpPr>
        <xdr:cNvPr id="84" name="大かっこ 83">
          <a:extLst>
            <a:ext uri="{FF2B5EF4-FFF2-40B4-BE49-F238E27FC236}">
              <a16:creationId xmlns:a16="http://schemas.microsoft.com/office/drawing/2014/main" id="{00000000-0008-0000-0400-000054000000}"/>
            </a:ext>
          </a:extLst>
        </xdr:cNvPr>
        <xdr:cNvSpPr/>
      </xdr:nvSpPr>
      <xdr:spPr bwMode="auto">
        <a:xfrm>
          <a:off x="7397750" y="8887883"/>
          <a:ext cx="1171997" cy="13271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22860</xdr:colOff>
          <xdr:row>42</xdr:row>
          <xdr:rowOff>15240</xdr:rowOff>
        </xdr:from>
        <xdr:to>
          <xdr:col>29</xdr:col>
          <xdr:colOff>175260</xdr:colOff>
          <xdr:row>43</xdr:row>
          <xdr:rowOff>0</xdr:rowOff>
        </xdr:to>
        <xdr:sp macro="" textlink="">
          <xdr:nvSpPr>
            <xdr:cNvPr id="61495" name="Check Box 55" hidden="1">
              <a:extLst>
                <a:ext uri="{63B3BB69-23CF-44E3-9099-C40C66FF867C}">
                  <a14:compatExt spid="_x0000_s61495"/>
                </a:ext>
                <a:ext uri="{FF2B5EF4-FFF2-40B4-BE49-F238E27FC236}">
                  <a16:creationId xmlns:a16="http://schemas.microsoft.com/office/drawing/2014/main" id="{00000000-0008-0000-0400-00003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ﾍﾞﾙﾄ・鞄・靴・傘特殊物性項目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26</xdr:row>
          <xdr:rowOff>22860</xdr:rowOff>
        </xdr:from>
        <xdr:to>
          <xdr:col>29</xdr:col>
          <xdr:colOff>167640</xdr:colOff>
          <xdr:row>26</xdr:row>
          <xdr:rowOff>213360</xdr:rowOff>
        </xdr:to>
        <xdr:sp macro="" textlink="">
          <xdr:nvSpPr>
            <xdr:cNvPr id="61496" name="Check Box 56" hidden="1">
              <a:extLst>
                <a:ext uri="{63B3BB69-23CF-44E3-9099-C40C66FF867C}">
                  <a14:compatExt spid="_x0000_s61496"/>
                </a:ext>
                <a:ext uri="{FF2B5EF4-FFF2-40B4-BE49-F238E27FC236}">
                  <a16:creationId xmlns:a16="http://schemas.microsoft.com/office/drawing/2014/main" id="{00000000-0008-0000-0400-00003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CARE LABEL LIST（ACC発行後）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26</xdr:row>
          <xdr:rowOff>15240</xdr:rowOff>
        </xdr:from>
        <xdr:to>
          <xdr:col>35</xdr:col>
          <xdr:colOff>106680</xdr:colOff>
          <xdr:row>26</xdr:row>
          <xdr:rowOff>213360</xdr:rowOff>
        </xdr:to>
        <xdr:sp macro="" textlink="">
          <xdr:nvSpPr>
            <xdr:cNvPr id="61497" name="Check Box 57" hidden="1">
              <a:extLst>
                <a:ext uri="{63B3BB69-23CF-44E3-9099-C40C66FF867C}">
                  <a14:compatExt spid="_x0000_s61497"/>
                </a:ext>
                <a:ext uri="{FF2B5EF4-FFF2-40B4-BE49-F238E27FC236}">
                  <a16:creationId xmlns:a16="http://schemas.microsoft.com/office/drawing/2014/main" id="{00000000-0008-0000-0400-00003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素材企画書（ACC発行前）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22860</xdr:rowOff>
        </xdr:from>
        <xdr:to>
          <xdr:col>7</xdr:col>
          <xdr:colOff>175260</xdr:colOff>
          <xdr:row>43</xdr:row>
          <xdr:rowOff>213360</xdr:rowOff>
        </xdr:to>
        <xdr:sp macro="" textlink="">
          <xdr:nvSpPr>
            <xdr:cNvPr id="61498" name="Check Box 58" hidden="1">
              <a:extLst>
                <a:ext uri="{63B3BB69-23CF-44E3-9099-C40C66FF867C}">
                  <a14:compatExt spid="_x0000_s61498"/>
                </a:ext>
                <a:ext uri="{FF2B5EF4-FFF2-40B4-BE49-F238E27FC236}">
                  <a16:creationId xmlns:a16="http://schemas.microsoft.com/office/drawing/2014/main" id="{00000000-0008-0000-0400-00003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平織以外の1d以下の織物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39</xdr:row>
          <xdr:rowOff>15240</xdr:rowOff>
        </xdr:from>
        <xdr:to>
          <xdr:col>5</xdr:col>
          <xdr:colOff>38100</xdr:colOff>
          <xdr:row>39</xdr:row>
          <xdr:rowOff>213360</xdr:rowOff>
        </xdr:to>
        <xdr:sp macro="" textlink="">
          <xdr:nvSpPr>
            <xdr:cNvPr id="61499" name="Check Box 59" hidden="1">
              <a:extLst>
                <a:ext uri="{63B3BB69-23CF-44E3-9099-C40C66FF867C}">
                  <a14:compatExt spid="_x0000_s61499"/>
                </a:ext>
                <a:ext uri="{FF2B5EF4-FFF2-40B4-BE49-F238E27FC236}">
                  <a16:creationId xmlns:a16="http://schemas.microsoft.com/office/drawing/2014/main" id="{00000000-0008-0000-0400-00003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複合繊維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39</xdr:row>
          <xdr:rowOff>7620</xdr:rowOff>
        </xdr:from>
        <xdr:to>
          <xdr:col>17</xdr:col>
          <xdr:colOff>167640</xdr:colOff>
          <xdr:row>39</xdr:row>
          <xdr:rowOff>198120</xdr:rowOff>
        </xdr:to>
        <xdr:sp macro="" textlink="">
          <xdr:nvSpPr>
            <xdr:cNvPr id="61500" name="Check Box 60" hidden="1">
              <a:extLst>
                <a:ext uri="{63B3BB69-23CF-44E3-9099-C40C66FF867C}">
                  <a14:compatExt spid="_x0000_s61500"/>
                </a:ext>
                <a:ext uri="{FF2B5EF4-FFF2-40B4-BE49-F238E27FC236}">
                  <a16:creationId xmlns:a16="http://schemas.microsoft.com/office/drawing/2014/main" id="{00000000-0008-0000-0400-00003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レンチング社製モダール・リヨセル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xdr:colOff>
          <xdr:row>23</xdr:row>
          <xdr:rowOff>22860</xdr:rowOff>
        </xdr:from>
        <xdr:to>
          <xdr:col>35</xdr:col>
          <xdr:colOff>198120</xdr:colOff>
          <xdr:row>25</xdr:row>
          <xdr:rowOff>22860</xdr:rowOff>
        </xdr:to>
        <xdr:sp macro="" textlink="">
          <xdr:nvSpPr>
            <xdr:cNvPr id="61501" name="Check Box 61" hidden="1">
              <a:extLst>
                <a:ext uri="{63B3BB69-23CF-44E3-9099-C40C66FF867C}">
                  <a14:compatExt spid="_x0000_s61501"/>
                </a:ext>
                <a:ext uri="{FF2B5EF4-FFF2-40B4-BE49-F238E27FC236}">
                  <a16:creationId xmlns:a16="http://schemas.microsoft.com/office/drawing/2014/main" id="{00000000-0008-0000-0400-00003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40</xdr:row>
          <xdr:rowOff>22860</xdr:rowOff>
        </xdr:from>
        <xdr:to>
          <xdr:col>24</xdr:col>
          <xdr:colOff>83820</xdr:colOff>
          <xdr:row>40</xdr:row>
          <xdr:rowOff>213360</xdr:rowOff>
        </xdr:to>
        <xdr:sp macro="" textlink="">
          <xdr:nvSpPr>
            <xdr:cNvPr id="61502" name="Check Box 62" hidden="1">
              <a:extLst>
                <a:ext uri="{63B3BB69-23CF-44E3-9099-C40C66FF867C}">
                  <a14:compatExt spid="_x0000_s61502"/>
                </a:ext>
                <a:ext uri="{FF2B5EF4-FFF2-40B4-BE49-F238E27FC236}">
                  <a16:creationId xmlns:a16="http://schemas.microsoft.com/office/drawing/2014/main" id="{00000000-0008-0000-0400-00003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製品検査</a:t>
              </a:r>
            </a:p>
          </xdr:txBody>
        </xdr:sp>
        <xdr:clientData/>
      </xdr:twoCellAnchor>
    </mc:Choice>
    <mc:Fallback/>
  </mc:AlternateContent>
  <xdr:twoCellAnchor>
    <xdr:from>
      <xdr:col>26</xdr:col>
      <xdr:colOff>0</xdr:colOff>
      <xdr:row>40</xdr:row>
      <xdr:rowOff>38100</xdr:rowOff>
    </xdr:from>
    <xdr:to>
      <xdr:col>30</xdr:col>
      <xdr:colOff>318000</xdr:colOff>
      <xdr:row>40</xdr:row>
      <xdr:rowOff>164100</xdr:rowOff>
    </xdr:to>
    <xdr:sp macro="" textlink="">
      <xdr:nvSpPr>
        <xdr:cNvPr id="93" name="大かっこ 92">
          <a:extLst>
            <a:ext uri="{FF2B5EF4-FFF2-40B4-BE49-F238E27FC236}">
              <a16:creationId xmlns:a16="http://schemas.microsoft.com/office/drawing/2014/main" id="{00000000-0008-0000-0400-00005D000000}"/>
            </a:ext>
          </a:extLst>
        </xdr:cNvPr>
        <xdr:cNvSpPr/>
      </xdr:nvSpPr>
      <xdr:spPr bwMode="auto">
        <a:xfrm>
          <a:off x="6210300" y="81978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40</xdr:row>
      <xdr:rowOff>42333</xdr:rowOff>
    </xdr:from>
    <xdr:to>
      <xdr:col>34</xdr:col>
      <xdr:colOff>236643</xdr:colOff>
      <xdr:row>40</xdr:row>
      <xdr:rowOff>169333</xdr:rowOff>
    </xdr:to>
    <xdr:sp macro="" textlink="">
      <xdr:nvSpPr>
        <xdr:cNvPr id="94" name="大かっこ 93">
          <a:extLst>
            <a:ext uri="{FF2B5EF4-FFF2-40B4-BE49-F238E27FC236}">
              <a16:creationId xmlns:a16="http://schemas.microsoft.com/office/drawing/2014/main" id="{00000000-0008-0000-0400-00005E000000}"/>
            </a:ext>
          </a:extLst>
        </xdr:cNvPr>
        <xdr:cNvSpPr/>
      </xdr:nvSpPr>
      <xdr:spPr bwMode="auto">
        <a:xfrm>
          <a:off x="7397750" y="820208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76200</xdr:colOff>
          <xdr:row>24</xdr:row>
          <xdr:rowOff>15240</xdr:rowOff>
        </xdr:from>
        <xdr:to>
          <xdr:col>18</xdr:col>
          <xdr:colOff>175260</xdr:colOff>
          <xdr:row>24</xdr:row>
          <xdr:rowOff>198120</xdr:rowOff>
        </xdr:to>
        <xdr:sp macro="" textlink="">
          <xdr:nvSpPr>
            <xdr:cNvPr id="61503" name="Check Box 63" hidden="1">
              <a:extLst>
                <a:ext uri="{63B3BB69-23CF-44E3-9099-C40C66FF867C}">
                  <a14:compatExt spid="_x0000_s61503"/>
                </a:ext>
                <a:ext uri="{FF2B5EF4-FFF2-40B4-BE49-F238E27FC236}">
                  <a16:creationId xmlns:a16="http://schemas.microsoft.com/office/drawing/2014/main" id="{00000000-0008-0000-0400-00003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Used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48</xdr:row>
          <xdr:rowOff>22860</xdr:rowOff>
        </xdr:from>
        <xdr:to>
          <xdr:col>10</xdr:col>
          <xdr:colOff>83820</xdr:colOff>
          <xdr:row>48</xdr:row>
          <xdr:rowOff>213360</xdr:rowOff>
        </xdr:to>
        <xdr:sp macro="" textlink="">
          <xdr:nvSpPr>
            <xdr:cNvPr id="61504" name="Option Button 64" hidden="1">
              <a:extLst>
                <a:ext uri="{63B3BB69-23CF-44E3-9099-C40C66FF867C}">
                  <a14:compatExt spid="_x0000_s61504"/>
                </a:ext>
                <a:ext uri="{FF2B5EF4-FFF2-40B4-BE49-F238E27FC236}">
                  <a16:creationId xmlns:a16="http://schemas.microsoft.com/office/drawing/2014/main" id="{00000000-0008-0000-0400-00004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48</xdr:row>
          <xdr:rowOff>22860</xdr:rowOff>
        </xdr:from>
        <xdr:to>
          <xdr:col>8</xdr:col>
          <xdr:colOff>83820</xdr:colOff>
          <xdr:row>49</xdr:row>
          <xdr:rowOff>0</xdr:rowOff>
        </xdr:to>
        <xdr:sp macro="" textlink="">
          <xdr:nvSpPr>
            <xdr:cNvPr id="61505" name="Option Button 65" hidden="1">
              <a:extLst>
                <a:ext uri="{63B3BB69-23CF-44E3-9099-C40C66FF867C}">
                  <a14:compatExt spid="_x0000_s61505"/>
                </a:ext>
                <a:ext uri="{FF2B5EF4-FFF2-40B4-BE49-F238E27FC236}">
                  <a16:creationId xmlns:a16="http://schemas.microsoft.com/office/drawing/2014/main" id="{00000000-0008-0000-0400-00004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47</xdr:row>
          <xdr:rowOff>213360</xdr:rowOff>
        </xdr:from>
        <xdr:to>
          <xdr:col>11</xdr:col>
          <xdr:colOff>198120</xdr:colOff>
          <xdr:row>49</xdr:row>
          <xdr:rowOff>0</xdr:rowOff>
        </xdr:to>
        <xdr:sp macro="" textlink="">
          <xdr:nvSpPr>
            <xdr:cNvPr id="61506" name="Group Box 66" hidden="1">
              <a:extLst>
                <a:ext uri="{63B3BB69-23CF-44E3-9099-C40C66FF867C}">
                  <a14:compatExt spid="_x0000_s61506"/>
                </a:ext>
                <a:ext uri="{FF2B5EF4-FFF2-40B4-BE49-F238E27FC236}">
                  <a16:creationId xmlns:a16="http://schemas.microsoft.com/office/drawing/2014/main" id="{00000000-0008-0000-0400-000042F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17</xdr:col>
      <xdr:colOff>80504</xdr:colOff>
      <xdr:row>3</xdr:row>
      <xdr:rowOff>28224</xdr:rowOff>
    </xdr:from>
    <xdr:to>
      <xdr:col>26</xdr:col>
      <xdr:colOff>65266</xdr:colOff>
      <xdr:row>8</xdr:row>
      <xdr:rowOff>11716</xdr:rowOff>
    </xdr:to>
    <xdr:grpSp>
      <xdr:nvGrpSpPr>
        <xdr:cNvPr id="99" name="グループ化 98">
          <a:extLst>
            <a:ext uri="{FF2B5EF4-FFF2-40B4-BE49-F238E27FC236}">
              <a16:creationId xmlns:a16="http://schemas.microsoft.com/office/drawing/2014/main" id="{00000000-0008-0000-0400-000063000000}"/>
            </a:ext>
          </a:extLst>
        </xdr:cNvPr>
        <xdr:cNvGrpSpPr/>
      </xdr:nvGrpSpPr>
      <xdr:grpSpPr>
        <a:xfrm>
          <a:off x="4188742" y="26319"/>
          <a:ext cx="2034119" cy="1058124"/>
          <a:chOff x="3880633" y="787837"/>
          <a:chExt cx="1342683" cy="1041719"/>
        </a:xfrm>
      </xdr:grpSpPr>
      <xdr:sp macro="" textlink="">
        <xdr:nvSpPr>
          <xdr:cNvPr id="100" name="AutoShape 8">
            <a:extLst>
              <a:ext uri="{FF2B5EF4-FFF2-40B4-BE49-F238E27FC236}">
                <a16:creationId xmlns:a16="http://schemas.microsoft.com/office/drawing/2014/main" id="{00000000-0008-0000-0400-000064000000}"/>
              </a:ext>
            </a:extLst>
          </xdr:cNvPr>
          <xdr:cNvSpPr>
            <a:spLocks/>
          </xdr:cNvSpPr>
        </xdr:nvSpPr>
        <xdr:spPr bwMode="auto">
          <a:xfrm>
            <a:off x="4048707" y="1000726"/>
            <a:ext cx="1174609" cy="828830"/>
          </a:xfrm>
          <a:prstGeom prst="borderCallout2">
            <a:avLst>
              <a:gd name="adj1" fmla="val 28569"/>
              <a:gd name="adj2" fmla="val -4019"/>
              <a:gd name="adj3" fmla="val 28569"/>
              <a:gd name="adj4" fmla="val -28139"/>
              <a:gd name="adj5" fmla="val 75981"/>
              <a:gd name="adj6" fmla="val -42004"/>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Meiryo UI" panose="020B0604030504040204" pitchFamily="50" charset="-128"/>
                <a:ea typeface="Meiryo UI" panose="020B0604030504040204" pitchFamily="50" charset="-128"/>
              </a:rPr>
              <a:t>区分</a:t>
            </a:r>
            <a:endParaRPr lang="en-US" altLang="ja-JP" sz="1200" b="1" i="0" u="sng"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適切なものを選択してください。</a:t>
            </a:r>
            <a:endParaRPr lang="ja-JP" altLang="en-US">
              <a:latin typeface="Meiryo UI" panose="020B0604030504040204" pitchFamily="50" charset="-128"/>
              <a:ea typeface="Meiryo UI" panose="020B0604030504040204" pitchFamily="50" charset="-128"/>
            </a:endParaRPr>
          </a:p>
        </xdr:txBody>
      </xdr:sp>
      <xdr:sp macro="" textlink="">
        <xdr:nvSpPr>
          <xdr:cNvPr id="101" name="フローチャート : 結合子 100">
            <a:extLst>
              <a:ext uri="{FF2B5EF4-FFF2-40B4-BE49-F238E27FC236}">
                <a16:creationId xmlns:a16="http://schemas.microsoft.com/office/drawing/2014/main" id="{00000000-0008-0000-0400-000065000000}"/>
              </a:ext>
            </a:extLst>
          </xdr:cNvPr>
          <xdr:cNvSpPr/>
        </xdr:nvSpPr>
        <xdr:spPr bwMode="auto">
          <a:xfrm>
            <a:off x="3880633" y="787837"/>
            <a:ext cx="259135" cy="408973"/>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1</a:t>
            </a:r>
            <a:endParaRPr kumimoji="1" lang="ja-JP" altLang="en-US" sz="1800" b="1"/>
          </a:p>
        </xdr:txBody>
      </xdr:sp>
    </xdr:grpSp>
    <xdr:clientData/>
  </xdr:twoCellAnchor>
  <xdr:twoCellAnchor>
    <xdr:from>
      <xdr:col>11</xdr:col>
      <xdr:colOff>115994</xdr:colOff>
      <xdr:row>8</xdr:row>
      <xdr:rowOff>140620</xdr:rowOff>
    </xdr:from>
    <xdr:to>
      <xdr:col>22</xdr:col>
      <xdr:colOff>233539</xdr:colOff>
      <xdr:row>12</xdr:row>
      <xdr:rowOff>189659</xdr:rowOff>
    </xdr:to>
    <xdr:grpSp>
      <xdr:nvGrpSpPr>
        <xdr:cNvPr id="102" name="グループ化 101">
          <a:extLst>
            <a:ext uri="{FF2B5EF4-FFF2-40B4-BE49-F238E27FC236}">
              <a16:creationId xmlns:a16="http://schemas.microsoft.com/office/drawing/2014/main" id="{00000000-0008-0000-0400-000066000000}"/>
            </a:ext>
          </a:extLst>
        </xdr:cNvPr>
        <xdr:cNvGrpSpPr/>
      </xdr:nvGrpSpPr>
      <xdr:grpSpPr>
        <a:xfrm>
          <a:off x="2624244" y="1205727"/>
          <a:ext cx="2839367" cy="1227599"/>
          <a:chOff x="1637012" y="1580442"/>
          <a:chExt cx="2871562" cy="1208727"/>
        </a:xfrm>
      </xdr:grpSpPr>
      <xdr:sp macro="" textlink="">
        <xdr:nvSpPr>
          <xdr:cNvPr id="103" name="AutoShape 9">
            <a:extLst>
              <a:ext uri="{FF2B5EF4-FFF2-40B4-BE49-F238E27FC236}">
                <a16:creationId xmlns:a16="http://schemas.microsoft.com/office/drawing/2014/main" id="{00000000-0008-0000-0400-000067000000}"/>
              </a:ext>
            </a:extLst>
          </xdr:cNvPr>
          <xdr:cNvSpPr>
            <a:spLocks/>
          </xdr:cNvSpPr>
        </xdr:nvSpPr>
        <xdr:spPr bwMode="auto">
          <a:xfrm>
            <a:off x="1813402" y="1843723"/>
            <a:ext cx="2695172" cy="945446"/>
          </a:xfrm>
          <a:prstGeom prst="borderCallout2">
            <a:avLst>
              <a:gd name="adj1" fmla="val 28283"/>
              <a:gd name="adj2" fmla="val -251"/>
              <a:gd name="adj3" fmla="val 28283"/>
              <a:gd name="adj4" fmla="val -15396"/>
              <a:gd name="adj5" fmla="val 129979"/>
              <a:gd name="adj6" fmla="val -46107"/>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Meiryo UI" panose="020B0604030504040204" pitchFamily="50" charset="-128"/>
                <a:ea typeface="Meiryo UI" panose="020B0604030504040204" pitchFamily="50" charset="-128"/>
              </a:rPr>
              <a:t>証明書記入依頼者名</a:t>
            </a:r>
            <a:endParaRPr lang="en-US" altLang="ja-JP" sz="1200" b="1" i="0" u="sng"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報告書に記載する社名を記入してください。</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未記入の場合は、依頼者名が記載されます。</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xdr:txBody>
      </xdr:sp>
      <xdr:sp macro="" textlink="">
        <xdr:nvSpPr>
          <xdr:cNvPr id="104" name="フローチャート : 結合子 103">
            <a:extLst>
              <a:ext uri="{FF2B5EF4-FFF2-40B4-BE49-F238E27FC236}">
                <a16:creationId xmlns:a16="http://schemas.microsoft.com/office/drawing/2014/main" id="{00000000-0008-0000-0400-000068000000}"/>
              </a:ext>
            </a:extLst>
          </xdr:cNvPr>
          <xdr:cNvSpPr/>
        </xdr:nvSpPr>
        <xdr:spPr bwMode="auto">
          <a:xfrm>
            <a:off x="1637012" y="1580442"/>
            <a:ext cx="388055"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2</a:t>
            </a:r>
            <a:endParaRPr kumimoji="1" lang="ja-JP" altLang="en-US" sz="1800" b="1"/>
          </a:p>
        </xdr:txBody>
      </xdr:sp>
    </xdr:grpSp>
    <xdr:clientData/>
  </xdr:twoCellAnchor>
  <xdr:twoCellAnchor>
    <xdr:from>
      <xdr:col>5</xdr:col>
      <xdr:colOff>159244</xdr:colOff>
      <xdr:row>20</xdr:row>
      <xdr:rowOff>150077</xdr:rowOff>
    </xdr:from>
    <xdr:to>
      <xdr:col>20</xdr:col>
      <xdr:colOff>17286</xdr:colOff>
      <xdr:row>26</xdr:row>
      <xdr:rowOff>83403</xdr:rowOff>
    </xdr:to>
    <xdr:grpSp>
      <xdr:nvGrpSpPr>
        <xdr:cNvPr id="105" name="グループ化 104">
          <a:extLst>
            <a:ext uri="{FF2B5EF4-FFF2-40B4-BE49-F238E27FC236}">
              <a16:creationId xmlns:a16="http://schemas.microsoft.com/office/drawing/2014/main" id="{00000000-0008-0000-0400-000069000000}"/>
            </a:ext>
          </a:extLst>
        </xdr:cNvPr>
        <xdr:cNvGrpSpPr/>
      </xdr:nvGrpSpPr>
      <xdr:grpSpPr>
        <a:xfrm>
          <a:off x="1293566" y="3928327"/>
          <a:ext cx="3447697" cy="1109981"/>
          <a:chOff x="889000" y="4291141"/>
          <a:chExt cx="3485444" cy="880580"/>
        </a:xfrm>
      </xdr:grpSpPr>
      <xdr:sp macro="" textlink="">
        <xdr:nvSpPr>
          <xdr:cNvPr id="106" name="AutoShape 7">
            <a:extLst>
              <a:ext uri="{FF2B5EF4-FFF2-40B4-BE49-F238E27FC236}">
                <a16:creationId xmlns:a16="http://schemas.microsoft.com/office/drawing/2014/main" id="{00000000-0008-0000-0400-00006A000000}"/>
              </a:ext>
            </a:extLst>
          </xdr:cNvPr>
          <xdr:cNvSpPr>
            <a:spLocks/>
          </xdr:cNvSpPr>
        </xdr:nvSpPr>
        <xdr:spPr bwMode="auto">
          <a:xfrm>
            <a:off x="1121833" y="4468480"/>
            <a:ext cx="3252611" cy="703241"/>
          </a:xfrm>
          <a:prstGeom prst="borderCallout2">
            <a:avLst>
              <a:gd name="adj1" fmla="val 14458"/>
              <a:gd name="adj2" fmla="val -2060"/>
              <a:gd name="adj3" fmla="val 14458"/>
              <a:gd name="adj4" fmla="val -11597"/>
              <a:gd name="adj5" fmla="val 126710"/>
              <a:gd name="adj6" fmla="val -25507"/>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Meiryo UI" panose="020B0604030504040204" pitchFamily="50" charset="-128"/>
                <a:ea typeface="Meiryo UI" panose="020B0604030504040204" pitchFamily="50" charset="-128"/>
              </a:rPr>
              <a:t>サンプル品番・本生産品番</a:t>
            </a:r>
            <a:endParaRPr lang="en-US" altLang="ja-JP" sz="1200" b="1" i="0" u="sng"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ユニクロのものを必ず記載してください。</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未確定の場合はＵＱ品番未定と記載ください。</a:t>
            </a:r>
            <a:endParaRPr lang="ja-JP" altLang="en-US">
              <a:latin typeface="Meiryo UI" panose="020B0604030504040204" pitchFamily="50" charset="-128"/>
              <a:ea typeface="Meiryo UI" panose="020B0604030504040204" pitchFamily="50" charset="-128"/>
            </a:endParaRPr>
          </a:p>
        </xdr:txBody>
      </xdr:sp>
      <xdr:sp macro="" textlink="">
        <xdr:nvSpPr>
          <xdr:cNvPr id="107" name="フローチャート : 結合子 106">
            <a:extLst>
              <a:ext uri="{FF2B5EF4-FFF2-40B4-BE49-F238E27FC236}">
                <a16:creationId xmlns:a16="http://schemas.microsoft.com/office/drawing/2014/main" id="{00000000-0008-0000-0400-00006B000000}"/>
              </a:ext>
            </a:extLst>
          </xdr:cNvPr>
          <xdr:cNvSpPr/>
        </xdr:nvSpPr>
        <xdr:spPr bwMode="auto">
          <a:xfrm>
            <a:off x="889000" y="4291141"/>
            <a:ext cx="388055" cy="294969"/>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4</a:t>
            </a:r>
            <a:endParaRPr kumimoji="1" lang="ja-JP" altLang="en-US" sz="1800" b="1"/>
          </a:p>
        </xdr:txBody>
      </xdr:sp>
    </xdr:grpSp>
    <xdr:clientData/>
  </xdr:twoCellAnchor>
  <xdr:twoCellAnchor>
    <xdr:from>
      <xdr:col>5</xdr:col>
      <xdr:colOff>70556</xdr:colOff>
      <xdr:row>41</xdr:row>
      <xdr:rowOff>221199</xdr:rowOff>
    </xdr:from>
    <xdr:to>
      <xdr:col>21</xdr:col>
      <xdr:colOff>137936</xdr:colOff>
      <xdr:row>48</xdr:row>
      <xdr:rowOff>206596</xdr:rowOff>
    </xdr:to>
    <xdr:grpSp>
      <xdr:nvGrpSpPr>
        <xdr:cNvPr id="108" name="グループ化 107">
          <a:extLst>
            <a:ext uri="{FF2B5EF4-FFF2-40B4-BE49-F238E27FC236}">
              <a16:creationId xmlns:a16="http://schemas.microsoft.com/office/drawing/2014/main" id="{00000000-0008-0000-0400-00006C000000}"/>
            </a:ext>
          </a:extLst>
        </xdr:cNvPr>
        <xdr:cNvGrpSpPr/>
      </xdr:nvGrpSpPr>
      <xdr:grpSpPr>
        <a:xfrm>
          <a:off x="1201068" y="8664794"/>
          <a:ext cx="3928391" cy="1620945"/>
          <a:chOff x="1135945" y="7831666"/>
          <a:chExt cx="3993618" cy="1525493"/>
        </a:xfrm>
      </xdr:grpSpPr>
      <xdr:sp macro="" textlink="">
        <xdr:nvSpPr>
          <xdr:cNvPr id="109" name="AutoShape 7">
            <a:extLst>
              <a:ext uri="{FF2B5EF4-FFF2-40B4-BE49-F238E27FC236}">
                <a16:creationId xmlns:a16="http://schemas.microsoft.com/office/drawing/2014/main" id="{00000000-0008-0000-0400-00006D000000}"/>
              </a:ext>
            </a:extLst>
          </xdr:cNvPr>
          <xdr:cNvSpPr>
            <a:spLocks/>
          </xdr:cNvSpPr>
        </xdr:nvSpPr>
        <xdr:spPr bwMode="auto">
          <a:xfrm>
            <a:off x="1347785" y="8181171"/>
            <a:ext cx="3781778" cy="1175988"/>
          </a:xfrm>
          <a:prstGeom prst="borderCallout2">
            <a:avLst>
              <a:gd name="adj1" fmla="val 14458"/>
              <a:gd name="adj2" fmla="val -2060"/>
              <a:gd name="adj3" fmla="val 14458"/>
              <a:gd name="adj4" fmla="val -11597"/>
              <a:gd name="adj5" fmla="val -60755"/>
              <a:gd name="adj6" fmla="val -18366"/>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Meiryo UI" panose="020B0604030504040204" pitchFamily="50" charset="-128"/>
                <a:ea typeface="Meiryo UI" panose="020B0604030504040204" pitchFamily="50" charset="-128"/>
              </a:rPr>
              <a:t>素材・加工情報、アイテム</a:t>
            </a:r>
            <a:endParaRPr lang="en-US" altLang="ja-JP" sz="1200" b="1" i="0" u="sng"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該当するものに必ずチェックをしてください。</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不明点は事前にＵＱへお問い合わせください。</a:t>
            </a: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不備がある場合、誤った試験項目が取得されたり、取得が漏れたりする可能性がございますので、ご注意ください。</a:t>
            </a:r>
            <a:endParaRPr lang="ja-JP" altLang="en-US">
              <a:latin typeface="Meiryo UI" panose="020B0604030504040204" pitchFamily="50" charset="-128"/>
              <a:ea typeface="Meiryo UI" panose="020B0604030504040204" pitchFamily="50" charset="-128"/>
            </a:endParaRPr>
          </a:p>
        </xdr:txBody>
      </xdr:sp>
      <xdr:sp macro="" textlink="">
        <xdr:nvSpPr>
          <xdr:cNvPr id="110" name="フローチャート : 結合子 109">
            <a:extLst>
              <a:ext uri="{FF2B5EF4-FFF2-40B4-BE49-F238E27FC236}">
                <a16:creationId xmlns:a16="http://schemas.microsoft.com/office/drawing/2014/main" id="{00000000-0008-0000-0400-00006E000000}"/>
              </a:ext>
            </a:extLst>
          </xdr:cNvPr>
          <xdr:cNvSpPr/>
        </xdr:nvSpPr>
        <xdr:spPr bwMode="auto">
          <a:xfrm>
            <a:off x="1135945" y="7831666"/>
            <a:ext cx="388055"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Calibri" panose="020F0502020204030204" pitchFamily="34" charset="0"/>
                <a:ea typeface="Meiryo UI" panose="020B0604030504040204" pitchFamily="50" charset="-128"/>
                <a:cs typeface="Calibri" panose="020F0502020204030204" pitchFamily="34" charset="0"/>
              </a:rPr>
              <a:t>7</a:t>
            </a:r>
            <a:endParaRPr kumimoji="1" lang="ja-JP" altLang="en-US" sz="1800" b="1">
              <a:latin typeface="Calibri" panose="020F0502020204030204" pitchFamily="34" charset="0"/>
              <a:ea typeface="Meiryo UI" panose="020B0604030504040204" pitchFamily="50" charset="-128"/>
              <a:cs typeface="Calibri" panose="020F0502020204030204" pitchFamily="34" charset="0"/>
            </a:endParaRPr>
          </a:p>
        </xdr:txBody>
      </xdr:sp>
    </xdr:grpSp>
    <xdr:clientData/>
  </xdr:twoCellAnchor>
  <xdr:twoCellAnchor>
    <xdr:from>
      <xdr:col>22</xdr:col>
      <xdr:colOff>118110</xdr:colOff>
      <xdr:row>20</xdr:row>
      <xdr:rowOff>22090</xdr:rowOff>
    </xdr:from>
    <xdr:to>
      <xdr:col>36</xdr:col>
      <xdr:colOff>4516</xdr:colOff>
      <xdr:row>35</xdr:row>
      <xdr:rowOff>194950</xdr:rowOff>
    </xdr:to>
    <xdr:grpSp>
      <xdr:nvGrpSpPr>
        <xdr:cNvPr id="111" name="グループ化 110">
          <a:extLst>
            <a:ext uri="{FF2B5EF4-FFF2-40B4-BE49-F238E27FC236}">
              <a16:creationId xmlns:a16="http://schemas.microsoft.com/office/drawing/2014/main" id="{00000000-0008-0000-0400-00006F000000}"/>
            </a:ext>
          </a:extLst>
        </xdr:cNvPr>
        <xdr:cNvGrpSpPr/>
      </xdr:nvGrpSpPr>
      <xdr:grpSpPr>
        <a:xfrm>
          <a:off x="5348182" y="3796530"/>
          <a:ext cx="3548239" cy="3448825"/>
          <a:chOff x="4811889" y="5326944"/>
          <a:chExt cx="3767667" cy="3383673"/>
        </a:xfrm>
      </xdr:grpSpPr>
      <xdr:sp macro="" textlink="">
        <xdr:nvSpPr>
          <xdr:cNvPr id="112" name="AutoShape 7">
            <a:extLst>
              <a:ext uri="{FF2B5EF4-FFF2-40B4-BE49-F238E27FC236}">
                <a16:creationId xmlns:a16="http://schemas.microsoft.com/office/drawing/2014/main" id="{00000000-0008-0000-0400-000070000000}"/>
              </a:ext>
            </a:extLst>
          </xdr:cNvPr>
          <xdr:cNvSpPr>
            <a:spLocks/>
          </xdr:cNvSpPr>
        </xdr:nvSpPr>
        <xdr:spPr bwMode="auto">
          <a:xfrm>
            <a:off x="4995334" y="5538608"/>
            <a:ext cx="3584222" cy="3172009"/>
          </a:xfrm>
          <a:prstGeom prst="borderCallout2">
            <a:avLst>
              <a:gd name="adj1" fmla="val 14259"/>
              <a:gd name="adj2" fmla="val 193"/>
              <a:gd name="adj3" fmla="val 14458"/>
              <a:gd name="adj4" fmla="val -11597"/>
              <a:gd name="adj5" fmla="val 34492"/>
              <a:gd name="adj6" fmla="val -16224"/>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100" b="0">
                <a:latin typeface="Meiryo UI" panose="020B0604030504040204" pitchFamily="50" charset="-128"/>
                <a:ea typeface="Meiryo UI" panose="020B0604030504040204" pitchFamily="50" charset="-128"/>
              </a:rPr>
              <a:t>実施する試験項目を選択してください。</a:t>
            </a:r>
            <a:endParaRPr lang="en-US" altLang="ja-JP" sz="1100" b="0">
              <a:latin typeface="Meiryo UI" panose="020B0604030504040204" pitchFamily="50" charset="-128"/>
              <a:ea typeface="Meiryo UI" panose="020B0604030504040204" pitchFamily="50" charset="-128"/>
            </a:endParaRPr>
          </a:p>
          <a:p>
            <a:pPr algn="l" rtl="0">
              <a:lnSpc>
                <a:spcPts val="1300"/>
              </a:lnSpc>
              <a:defRPr sz="1000"/>
            </a:pPr>
            <a:endParaRPr lang="en-US" altLang="ja-JP" sz="1100" b="0">
              <a:latin typeface="Meiryo UI" panose="020B0604030504040204" pitchFamily="50" charset="-128"/>
              <a:ea typeface="Meiryo UI" panose="020B0604030504040204" pitchFamily="50" charset="-128"/>
            </a:endParaRPr>
          </a:p>
          <a:p>
            <a:pPr algn="l" rtl="0">
              <a:lnSpc>
                <a:spcPts val="1300"/>
              </a:lnSpc>
              <a:defRPr sz="1000"/>
            </a:pPr>
            <a:r>
              <a:rPr lang="ja-JP" altLang="en-US" sz="1100" b="1" u="sng">
                <a:latin typeface="Meiryo UI" panose="020B0604030504040204" pitchFamily="50" charset="-128"/>
                <a:ea typeface="Meiryo UI" panose="020B0604030504040204" pitchFamily="50" charset="-128"/>
              </a:rPr>
              <a:t>・必須項目</a:t>
            </a:r>
            <a:endParaRPr lang="en-US" altLang="ja-JP" sz="1100" b="1" u="sng">
              <a:latin typeface="Meiryo UI" panose="020B0604030504040204" pitchFamily="50" charset="-128"/>
              <a:ea typeface="Meiryo UI" panose="020B0604030504040204" pitchFamily="50" charset="-128"/>
            </a:endParaRPr>
          </a:p>
          <a:p>
            <a:pPr algn="l" rtl="0">
              <a:lnSpc>
                <a:spcPts val="1300"/>
              </a:lnSpc>
              <a:defRPr sz="1000"/>
            </a:pPr>
            <a:r>
              <a:rPr lang="ja-JP" altLang="en-US" sz="1100" b="0" u="none">
                <a:latin typeface="Meiryo UI" panose="020B0604030504040204" pitchFamily="50" charset="-128"/>
                <a:ea typeface="Meiryo UI" panose="020B0604030504040204" pitchFamily="50" charset="-128"/>
              </a:rPr>
              <a:t>　組成情報・素材加工情報・アイテムは項目の選定に</a:t>
            </a:r>
            <a:endParaRPr lang="en-US" altLang="ja-JP" sz="1100" b="0" u="none">
              <a:latin typeface="Meiryo UI" panose="020B0604030504040204" pitchFamily="50" charset="-128"/>
              <a:ea typeface="Meiryo UI" panose="020B0604030504040204" pitchFamily="50" charset="-128"/>
            </a:endParaRPr>
          </a:p>
          <a:p>
            <a:pPr algn="l" rtl="0">
              <a:lnSpc>
                <a:spcPts val="1300"/>
              </a:lnSpc>
              <a:defRPr sz="1000"/>
            </a:pPr>
            <a:r>
              <a:rPr lang="ja-JP" altLang="en-US" sz="1100" b="0" u="none">
                <a:latin typeface="Meiryo UI" panose="020B0604030504040204" pitchFamily="50" charset="-128"/>
                <a:ea typeface="Meiryo UI" panose="020B0604030504040204" pitchFamily="50" charset="-128"/>
              </a:rPr>
              <a:t>　必要ですので必ず記入してください。</a:t>
            </a:r>
            <a:endParaRPr lang="en-US" altLang="ja-JP" sz="1100" b="0" u="none">
              <a:latin typeface="Meiryo UI" panose="020B0604030504040204" pitchFamily="50" charset="-128"/>
              <a:ea typeface="Meiryo UI" panose="020B0604030504040204" pitchFamily="50" charset="-128"/>
            </a:endParaRPr>
          </a:p>
          <a:p>
            <a:pPr algn="l" rtl="0">
              <a:lnSpc>
                <a:spcPts val="1300"/>
              </a:lnSpc>
              <a:defRPr sz="1000"/>
            </a:pPr>
            <a:endParaRPr lang="en-US" altLang="ja-JP" sz="1100" b="1" u="sng">
              <a:latin typeface="Meiryo UI" panose="020B0604030504040204" pitchFamily="50" charset="-128"/>
              <a:ea typeface="Meiryo UI" panose="020B0604030504040204" pitchFamily="50" charset="-128"/>
            </a:endParaRPr>
          </a:p>
          <a:p>
            <a:pPr algn="l" rtl="0">
              <a:lnSpc>
                <a:spcPts val="1300"/>
              </a:lnSpc>
              <a:defRPr sz="1000"/>
            </a:pPr>
            <a:r>
              <a:rPr lang="ja-JP" altLang="en-US" sz="1100" b="1" u="sng">
                <a:latin typeface="Meiryo UI" panose="020B0604030504040204" pitchFamily="50" charset="-128"/>
                <a:ea typeface="Meiryo UI" panose="020B0604030504040204" pitchFamily="50" charset="-128"/>
              </a:rPr>
              <a:t>・再検査</a:t>
            </a:r>
            <a:endParaRPr lang="en-US" altLang="ja-JP" sz="1100" b="1" u="sng">
              <a:latin typeface="Meiryo UI" panose="020B0604030504040204" pitchFamily="50" charset="-128"/>
              <a:ea typeface="Meiryo UI" panose="020B0604030504040204" pitchFamily="50" charset="-128"/>
            </a:endParaRPr>
          </a:p>
          <a:p>
            <a:pPr algn="l" rtl="0">
              <a:lnSpc>
                <a:spcPts val="1300"/>
              </a:lnSpc>
              <a:defRPr sz="1000"/>
            </a:pPr>
            <a:r>
              <a:rPr lang="ja-JP" altLang="en-US" sz="1100" b="0">
                <a:latin typeface="Meiryo UI" panose="020B0604030504040204" pitchFamily="50" charset="-128"/>
                <a:ea typeface="Meiryo UI" panose="020B0604030504040204" pitchFamily="50" charset="-128"/>
              </a:rPr>
              <a:t>　過去報告書</a:t>
            </a:r>
            <a:r>
              <a:rPr lang="en-US" altLang="ja-JP" sz="1100" b="0">
                <a:latin typeface="Meiryo UI" panose="020B0604030504040204" pitchFamily="50" charset="-128"/>
                <a:ea typeface="Meiryo UI" panose="020B0604030504040204" pitchFamily="50" charset="-128"/>
              </a:rPr>
              <a:t>No.</a:t>
            </a:r>
            <a:r>
              <a:rPr lang="ja-JP" altLang="en-US" sz="1100" b="0">
                <a:latin typeface="Meiryo UI" panose="020B0604030504040204" pitchFamily="50" charset="-128"/>
                <a:ea typeface="Meiryo UI" panose="020B0604030504040204" pitchFamily="50" charset="-128"/>
              </a:rPr>
              <a:t>を記載してください。</a:t>
            </a:r>
            <a:endParaRPr lang="en-US" altLang="ja-JP" sz="1100" b="0">
              <a:latin typeface="Meiryo UI" panose="020B0604030504040204" pitchFamily="50" charset="-128"/>
              <a:ea typeface="Meiryo UI" panose="020B0604030504040204" pitchFamily="50" charset="-128"/>
            </a:endParaRPr>
          </a:p>
          <a:p>
            <a:pPr algn="l" rtl="0">
              <a:lnSpc>
                <a:spcPts val="1300"/>
              </a:lnSpc>
              <a:defRPr sz="1000"/>
            </a:pPr>
            <a:r>
              <a:rPr lang="ja-JP" altLang="en-US" sz="1100" b="0">
                <a:latin typeface="Meiryo UI" panose="020B0604030504040204" pitchFamily="50" charset="-128"/>
                <a:ea typeface="Meiryo UI" panose="020B0604030504040204" pitchFamily="50" charset="-128"/>
              </a:rPr>
              <a:t>　再検査の項目を選択してください。</a:t>
            </a:r>
            <a:endParaRPr lang="en-US" altLang="ja-JP" sz="1100" b="0">
              <a:latin typeface="Meiryo UI" panose="020B0604030504040204" pitchFamily="50" charset="-128"/>
              <a:ea typeface="Meiryo UI" panose="020B0604030504040204" pitchFamily="50" charset="-128"/>
            </a:endParaRPr>
          </a:p>
          <a:p>
            <a:pPr algn="l" rtl="0">
              <a:lnSpc>
                <a:spcPts val="1300"/>
              </a:lnSpc>
              <a:defRPr sz="1000"/>
            </a:pPr>
            <a:r>
              <a:rPr lang="ja-JP" altLang="en-US" sz="1100" b="0">
                <a:latin typeface="Meiryo UI" panose="020B0604030504040204" pitchFamily="50" charset="-128"/>
                <a:ea typeface="Meiryo UI" panose="020B0604030504040204" pitchFamily="50" charset="-128"/>
              </a:rPr>
              <a:t>　選択可能な項目以外で詳細な記載が必要な場合は、</a:t>
            </a:r>
            <a:endParaRPr lang="en-US" altLang="ja-JP" sz="1100" b="0">
              <a:latin typeface="Meiryo UI" panose="020B0604030504040204" pitchFamily="50" charset="-128"/>
              <a:ea typeface="Meiryo UI" panose="020B0604030504040204" pitchFamily="50" charset="-128"/>
            </a:endParaRPr>
          </a:p>
          <a:p>
            <a:pPr algn="l" rtl="0">
              <a:lnSpc>
                <a:spcPts val="1300"/>
              </a:lnSpc>
              <a:defRPr sz="1000"/>
            </a:pPr>
            <a:r>
              <a:rPr lang="ja-JP" altLang="en-US" sz="1100" b="0">
                <a:latin typeface="Meiryo UI" panose="020B0604030504040204" pitchFamily="50" charset="-128"/>
                <a:ea typeface="Meiryo UI" panose="020B0604030504040204" pitchFamily="50" charset="-128"/>
              </a:rPr>
              <a:t>　自由記入欄を使用してください。</a:t>
            </a:r>
            <a:endParaRPr lang="en-US" altLang="ja-JP" sz="1100" b="0">
              <a:latin typeface="Meiryo UI" panose="020B0604030504040204" pitchFamily="50" charset="-128"/>
              <a:ea typeface="Meiryo UI" panose="020B0604030504040204" pitchFamily="50" charset="-128"/>
            </a:endParaRPr>
          </a:p>
          <a:p>
            <a:pPr algn="l" rtl="0">
              <a:lnSpc>
                <a:spcPts val="1300"/>
              </a:lnSpc>
              <a:defRPr sz="1000"/>
            </a:pPr>
            <a:endParaRPr lang="ja-JP" altLang="en-US" sz="1100" b="0">
              <a:latin typeface="Meiryo UI" panose="020B0604030504040204" pitchFamily="50" charset="-128"/>
              <a:ea typeface="Meiryo UI" panose="020B0604030504040204" pitchFamily="50" charset="-128"/>
            </a:endParaRPr>
          </a:p>
          <a:p>
            <a:pPr algn="l" rtl="0">
              <a:lnSpc>
                <a:spcPts val="1300"/>
              </a:lnSpc>
              <a:defRPr sz="1000"/>
            </a:pPr>
            <a:r>
              <a:rPr lang="ja-JP" altLang="en-US" sz="1100" b="1" u="sng">
                <a:latin typeface="Meiryo UI" panose="020B0604030504040204" pitchFamily="50" charset="-128"/>
                <a:ea typeface="Meiryo UI" panose="020B0604030504040204" pitchFamily="50" charset="-128"/>
              </a:rPr>
              <a:t>・指定項目</a:t>
            </a:r>
            <a:endParaRPr lang="en-US" altLang="ja-JP" sz="1100" b="1" u="sng">
              <a:latin typeface="Meiryo UI" panose="020B0604030504040204" pitchFamily="50" charset="-128"/>
              <a:ea typeface="Meiryo UI" panose="020B0604030504040204" pitchFamily="50" charset="-128"/>
            </a:endParaRPr>
          </a:p>
          <a:p>
            <a:pPr algn="l" rtl="0">
              <a:lnSpc>
                <a:spcPts val="1300"/>
              </a:lnSpc>
              <a:defRPr sz="1000"/>
            </a:pPr>
            <a:r>
              <a:rPr lang="ja-JP" altLang="en-US" sz="1100" b="0" u="none">
                <a:latin typeface="Meiryo UI" panose="020B0604030504040204" pitchFamily="50" charset="-128"/>
                <a:ea typeface="Meiryo UI" panose="020B0604030504040204" pitchFamily="50" charset="-128"/>
              </a:rPr>
              <a:t>　試験実施する項目を選択してください。</a:t>
            </a:r>
            <a:endParaRPr lang="en-US" altLang="ja-JP" sz="1100" b="0" u="none">
              <a:latin typeface="Meiryo UI" panose="020B0604030504040204" pitchFamily="50" charset="-128"/>
              <a:ea typeface="Meiryo UI" panose="020B0604030504040204" pitchFamily="50" charset="-128"/>
            </a:endParaRPr>
          </a:p>
          <a:p>
            <a:pPr algn="l" rtl="0">
              <a:lnSpc>
                <a:spcPts val="1300"/>
              </a:lnSpc>
              <a:defRPr sz="1000"/>
            </a:pPr>
            <a:r>
              <a:rPr lang="ja-JP" altLang="en-US" sz="1100" b="0">
                <a:latin typeface="Meiryo UI" panose="020B0604030504040204" pitchFamily="50" charset="-128"/>
                <a:ea typeface="Meiryo UI" panose="020B0604030504040204" pitchFamily="50" charset="-128"/>
              </a:rPr>
              <a:t>　選択可能な項目以外で詳細な記載が必要な場合は、</a:t>
            </a:r>
            <a:endParaRPr lang="en-US" altLang="ja-JP" sz="1100" b="0">
              <a:latin typeface="Meiryo UI" panose="020B0604030504040204" pitchFamily="50" charset="-128"/>
              <a:ea typeface="Meiryo UI" panose="020B0604030504040204" pitchFamily="50" charset="-128"/>
            </a:endParaRPr>
          </a:p>
          <a:p>
            <a:pPr algn="l" rtl="0">
              <a:lnSpc>
                <a:spcPts val="1300"/>
              </a:lnSpc>
              <a:defRPr sz="1000"/>
            </a:pPr>
            <a:r>
              <a:rPr lang="ja-JP" altLang="en-US" sz="1100" b="0">
                <a:latin typeface="Meiryo UI" panose="020B0604030504040204" pitchFamily="50" charset="-128"/>
                <a:ea typeface="Meiryo UI" panose="020B0604030504040204" pitchFamily="50" charset="-128"/>
              </a:rPr>
              <a:t>　自由記入欄を使用してください。</a:t>
            </a:r>
          </a:p>
        </xdr:txBody>
      </xdr:sp>
      <xdr:sp macro="" textlink="">
        <xdr:nvSpPr>
          <xdr:cNvPr id="113" name="フローチャート : 結合子 112">
            <a:extLst>
              <a:ext uri="{FF2B5EF4-FFF2-40B4-BE49-F238E27FC236}">
                <a16:creationId xmlns:a16="http://schemas.microsoft.com/office/drawing/2014/main" id="{00000000-0008-0000-0400-000071000000}"/>
              </a:ext>
            </a:extLst>
          </xdr:cNvPr>
          <xdr:cNvSpPr/>
        </xdr:nvSpPr>
        <xdr:spPr bwMode="auto">
          <a:xfrm>
            <a:off x="4811889" y="5326944"/>
            <a:ext cx="426987"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Calibri" panose="020F0502020204030204" pitchFamily="34" charset="0"/>
                <a:ea typeface="Meiryo UI" panose="020B0604030504040204" pitchFamily="50" charset="-128"/>
                <a:cs typeface="Calibri" panose="020F0502020204030204" pitchFamily="34" charset="0"/>
              </a:rPr>
              <a:t>9</a:t>
            </a:r>
            <a:endParaRPr kumimoji="1" lang="ja-JP" altLang="en-US" sz="1800" b="1">
              <a:latin typeface="Calibri" panose="020F0502020204030204" pitchFamily="34" charset="0"/>
              <a:ea typeface="Meiryo UI" panose="020B0604030504040204" pitchFamily="50" charset="-128"/>
              <a:cs typeface="Calibri" panose="020F0502020204030204" pitchFamily="34" charset="0"/>
            </a:endParaRPr>
          </a:p>
        </xdr:txBody>
      </xdr:sp>
    </xdr:grpSp>
    <xdr:clientData/>
  </xdr:twoCellAnchor>
  <xdr:twoCellAnchor>
    <xdr:from>
      <xdr:col>14</xdr:col>
      <xdr:colOff>5645</xdr:colOff>
      <xdr:row>35</xdr:row>
      <xdr:rowOff>117054</xdr:rowOff>
    </xdr:from>
    <xdr:to>
      <xdr:col>30</xdr:col>
      <xdr:colOff>213642</xdr:colOff>
      <xdr:row>39</xdr:row>
      <xdr:rowOff>183302</xdr:rowOff>
    </xdr:to>
    <xdr:grpSp>
      <xdr:nvGrpSpPr>
        <xdr:cNvPr id="114" name="グループ化 113">
          <a:extLst>
            <a:ext uri="{FF2B5EF4-FFF2-40B4-BE49-F238E27FC236}">
              <a16:creationId xmlns:a16="http://schemas.microsoft.com/office/drawing/2014/main" id="{00000000-0008-0000-0400-000072000000}"/>
            </a:ext>
          </a:extLst>
        </xdr:cNvPr>
        <xdr:cNvGrpSpPr/>
      </xdr:nvGrpSpPr>
      <xdr:grpSpPr>
        <a:xfrm>
          <a:off x="3320133" y="7165554"/>
          <a:ext cx="3895866" cy="995676"/>
          <a:chOff x="1135945" y="7890530"/>
          <a:chExt cx="3965222" cy="848698"/>
        </a:xfrm>
      </xdr:grpSpPr>
      <xdr:sp macro="" textlink="">
        <xdr:nvSpPr>
          <xdr:cNvPr id="115" name="AutoShape 7">
            <a:extLst>
              <a:ext uri="{FF2B5EF4-FFF2-40B4-BE49-F238E27FC236}">
                <a16:creationId xmlns:a16="http://schemas.microsoft.com/office/drawing/2014/main" id="{00000000-0008-0000-0400-000073000000}"/>
              </a:ext>
            </a:extLst>
          </xdr:cNvPr>
          <xdr:cNvSpPr>
            <a:spLocks/>
          </xdr:cNvSpPr>
        </xdr:nvSpPr>
        <xdr:spPr bwMode="auto">
          <a:xfrm>
            <a:off x="1319389" y="8047505"/>
            <a:ext cx="3781778" cy="691723"/>
          </a:xfrm>
          <a:prstGeom prst="borderCallout2">
            <a:avLst>
              <a:gd name="adj1" fmla="val 14458"/>
              <a:gd name="adj2" fmla="val -2060"/>
              <a:gd name="adj3" fmla="val 14458"/>
              <a:gd name="adj4" fmla="val -11597"/>
              <a:gd name="adj5" fmla="val 57469"/>
              <a:gd name="adj6" fmla="val -25925"/>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このマニュアルに網掛けをしたセルにはロックがかかっておりますので、</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入力ができません。ご留意ください。</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xdr:txBody>
      </xdr:sp>
      <xdr:sp macro="" textlink="">
        <xdr:nvSpPr>
          <xdr:cNvPr id="116" name="フローチャート : 結合子 115">
            <a:extLst>
              <a:ext uri="{FF2B5EF4-FFF2-40B4-BE49-F238E27FC236}">
                <a16:creationId xmlns:a16="http://schemas.microsoft.com/office/drawing/2014/main" id="{00000000-0008-0000-0400-000074000000}"/>
              </a:ext>
            </a:extLst>
          </xdr:cNvPr>
          <xdr:cNvSpPr/>
        </xdr:nvSpPr>
        <xdr:spPr bwMode="auto">
          <a:xfrm>
            <a:off x="1135945" y="7890530"/>
            <a:ext cx="388055" cy="329191"/>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Calibri" panose="020F0502020204030204" pitchFamily="34" charset="0"/>
                <a:ea typeface="Meiryo UI" panose="020B0604030504040204" pitchFamily="50" charset="-128"/>
                <a:cs typeface="Calibri" panose="020F0502020204030204" pitchFamily="34" charset="0"/>
              </a:rPr>
              <a:t>6</a:t>
            </a:r>
            <a:endParaRPr kumimoji="1" lang="ja-JP" altLang="en-US" sz="1800" b="1">
              <a:latin typeface="Calibri" panose="020F0502020204030204" pitchFamily="34" charset="0"/>
              <a:ea typeface="Meiryo UI" panose="020B0604030504040204" pitchFamily="50" charset="-128"/>
              <a:cs typeface="Calibri" panose="020F0502020204030204" pitchFamily="34" charset="0"/>
            </a:endParaRPr>
          </a:p>
        </xdr:txBody>
      </xdr:sp>
    </xdr:grpSp>
    <xdr:clientData/>
  </xdr:twoCellAnchor>
  <xdr:twoCellAnchor>
    <xdr:from>
      <xdr:col>19</xdr:col>
      <xdr:colOff>32456</xdr:colOff>
      <xdr:row>13</xdr:row>
      <xdr:rowOff>97654</xdr:rowOff>
    </xdr:from>
    <xdr:to>
      <xdr:col>33</xdr:col>
      <xdr:colOff>13758</xdr:colOff>
      <xdr:row>17</xdr:row>
      <xdr:rowOff>168774</xdr:rowOff>
    </xdr:to>
    <xdr:grpSp>
      <xdr:nvGrpSpPr>
        <xdr:cNvPr id="117" name="グループ化 116">
          <a:extLst>
            <a:ext uri="{FF2B5EF4-FFF2-40B4-BE49-F238E27FC236}">
              <a16:creationId xmlns:a16="http://schemas.microsoft.com/office/drawing/2014/main" id="{00000000-0008-0000-0400-000075000000}"/>
            </a:ext>
          </a:extLst>
        </xdr:cNvPr>
        <xdr:cNvGrpSpPr/>
      </xdr:nvGrpSpPr>
      <xdr:grpSpPr>
        <a:xfrm>
          <a:off x="4697801" y="2528011"/>
          <a:ext cx="3320767" cy="988906"/>
          <a:chOff x="1637012" y="1580442"/>
          <a:chExt cx="3340587" cy="993007"/>
        </a:xfrm>
      </xdr:grpSpPr>
      <xdr:sp macro="" textlink="">
        <xdr:nvSpPr>
          <xdr:cNvPr id="118" name="AutoShape 9">
            <a:extLst>
              <a:ext uri="{FF2B5EF4-FFF2-40B4-BE49-F238E27FC236}">
                <a16:creationId xmlns:a16="http://schemas.microsoft.com/office/drawing/2014/main" id="{00000000-0008-0000-0400-000076000000}"/>
              </a:ext>
            </a:extLst>
          </xdr:cNvPr>
          <xdr:cNvSpPr>
            <a:spLocks/>
          </xdr:cNvSpPr>
        </xdr:nvSpPr>
        <xdr:spPr bwMode="auto">
          <a:xfrm>
            <a:off x="1813402" y="1843724"/>
            <a:ext cx="3164197" cy="729725"/>
          </a:xfrm>
          <a:prstGeom prst="borderCallout2">
            <a:avLst>
              <a:gd name="adj1" fmla="val 28283"/>
              <a:gd name="adj2" fmla="val -251"/>
              <a:gd name="adj3" fmla="val 28283"/>
              <a:gd name="adj4" fmla="val -15396"/>
              <a:gd name="adj5" fmla="val 92450"/>
              <a:gd name="adj6" fmla="val -31599"/>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Meiryo UI" panose="020B0604030504040204" pitchFamily="50" charset="-128"/>
                <a:ea typeface="Meiryo UI" panose="020B0604030504040204" pitchFamily="50" charset="-128"/>
              </a:rPr>
              <a:t>ユニクロオフィス</a:t>
            </a:r>
            <a:endParaRPr lang="en-US" altLang="ja-JP" sz="1200" b="1" i="0" u="sng"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報告書提出先のユニクロ様事務所を選択してください。</a:t>
            </a:r>
            <a:endParaRPr lang="en-US" altLang="ja-JP" sz="1100" b="0" i="0" u="none" strike="noStrike" baseline="0">
              <a:solidFill>
                <a:srgbClr val="000000"/>
              </a:solidFill>
              <a:latin typeface="Meiryo UI" panose="020B0604030504040204" pitchFamily="50" charset="-128"/>
              <a:ea typeface="Meiryo UI" panose="020B0604030504040204" pitchFamily="50" charset="-128"/>
            </a:endParaRPr>
          </a:p>
        </xdr:txBody>
      </xdr:sp>
      <xdr:sp macro="" textlink="">
        <xdr:nvSpPr>
          <xdr:cNvPr id="119" name="フローチャート : 結合子 118">
            <a:extLst>
              <a:ext uri="{FF2B5EF4-FFF2-40B4-BE49-F238E27FC236}">
                <a16:creationId xmlns:a16="http://schemas.microsoft.com/office/drawing/2014/main" id="{00000000-0008-0000-0400-000077000000}"/>
              </a:ext>
            </a:extLst>
          </xdr:cNvPr>
          <xdr:cNvSpPr/>
        </xdr:nvSpPr>
        <xdr:spPr bwMode="auto">
          <a:xfrm>
            <a:off x="1637012" y="1580442"/>
            <a:ext cx="388055"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3</a:t>
            </a:r>
            <a:endParaRPr kumimoji="1" lang="ja-JP" altLang="en-US" sz="1800" b="1"/>
          </a:p>
        </xdr:txBody>
      </xdr:sp>
    </xdr:grpSp>
    <xdr:clientData/>
  </xdr:twoCellAnchor>
  <xdr:twoCellAnchor>
    <xdr:from>
      <xdr:col>5</xdr:col>
      <xdr:colOff>77964</xdr:colOff>
      <xdr:row>30</xdr:row>
      <xdr:rowOff>115222</xdr:rowOff>
    </xdr:from>
    <xdr:to>
      <xdr:col>19</xdr:col>
      <xdr:colOff>3175</xdr:colOff>
      <xdr:row>35</xdr:row>
      <xdr:rowOff>59343</xdr:rowOff>
    </xdr:to>
    <xdr:grpSp>
      <xdr:nvGrpSpPr>
        <xdr:cNvPr id="120" name="グループ化 119">
          <a:extLst>
            <a:ext uri="{FF2B5EF4-FFF2-40B4-BE49-F238E27FC236}">
              <a16:creationId xmlns:a16="http://schemas.microsoft.com/office/drawing/2014/main" id="{00000000-0008-0000-0400-000078000000}"/>
            </a:ext>
          </a:extLst>
        </xdr:cNvPr>
        <xdr:cNvGrpSpPr/>
      </xdr:nvGrpSpPr>
      <xdr:grpSpPr>
        <a:xfrm>
          <a:off x="1210381" y="5999555"/>
          <a:ext cx="3460044" cy="1104478"/>
          <a:chOff x="889000" y="4291141"/>
          <a:chExt cx="3485444" cy="880580"/>
        </a:xfrm>
      </xdr:grpSpPr>
      <xdr:sp macro="" textlink="">
        <xdr:nvSpPr>
          <xdr:cNvPr id="121" name="AutoShape 7">
            <a:extLst>
              <a:ext uri="{FF2B5EF4-FFF2-40B4-BE49-F238E27FC236}">
                <a16:creationId xmlns:a16="http://schemas.microsoft.com/office/drawing/2014/main" id="{00000000-0008-0000-0400-000079000000}"/>
              </a:ext>
            </a:extLst>
          </xdr:cNvPr>
          <xdr:cNvSpPr>
            <a:spLocks/>
          </xdr:cNvSpPr>
        </xdr:nvSpPr>
        <xdr:spPr bwMode="auto">
          <a:xfrm>
            <a:off x="1121833" y="4468480"/>
            <a:ext cx="3252611" cy="703241"/>
          </a:xfrm>
          <a:prstGeom prst="borderCallout2">
            <a:avLst>
              <a:gd name="adj1" fmla="val 14458"/>
              <a:gd name="adj2" fmla="val -2060"/>
              <a:gd name="adj3" fmla="val 14458"/>
              <a:gd name="adj4" fmla="val -11597"/>
              <a:gd name="adj5" fmla="val 118794"/>
              <a:gd name="adj6" fmla="val -23950"/>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Meiryo UI" panose="020B0604030504040204" pitchFamily="50" charset="-128"/>
                <a:ea typeface="Meiryo UI" panose="020B0604030504040204" pitchFamily="50" charset="-128"/>
              </a:rPr>
              <a:t>組成情報</a:t>
            </a:r>
            <a:endParaRPr lang="en-US" altLang="ja-JP" sz="1200" b="1" i="0" u="sng"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a:latin typeface="Meiryo UI" panose="020B0604030504040204" pitchFamily="50" charset="-128"/>
                <a:ea typeface="Meiryo UI" panose="020B0604030504040204" pitchFamily="50" charset="-128"/>
              </a:rPr>
              <a:t>生地検査・付属検査の場合は、判定や必須項目選定に必要なため、必ず記載してください。</a:t>
            </a:r>
          </a:p>
        </xdr:txBody>
      </xdr:sp>
      <xdr:sp macro="" textlink="">
        <xdr:nvSpPr>
          <xdr:cNvPr id="122" name="フローチャート : 結合子 124">
            <a:extLst>
              <a:ext uri="{FF2B5EF4-FFF2-40B4-BE49-F238E27FC236}">
                <a16:creationId xmlns:a16="http://schemas.microsoft.com/office/drawing/2014/main" id="{00000000-0008-0000-0400-00007A000000}"/>
              </a:ext>
            </a:extLst>
          </xdr:cNvPr>
          <xdr:cNvSpPr/>
        </xdr:nvSpPr>
        <xdr:spPr bwMode="auto">
          <a:xfrm>
            <a:off x="889000" y="4291141"/>
            <a:ext cx="388055" cy="294969"/>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5</a:t>
            </a:r>
            <a:endParaRPr kumimoji="1" lang="ja-JP" altLang="en-US" sz="1800" b="1"/>
          </a:p>
        </xdr:txBody>
      </xdr:sp>
    </xdr:grpSp>
    <xdr:clientData/>
  </xdr:twoCellAnchor>
  <xdr:twoCellAnchor>
    <xdr:from>
      <xdr:col>28</xdr:col>
      <xdr:colOff>60112</xdr:colOff>
      <xdr:row>9</xdr:row>
      <xdr:rowOff>212095</xdr:rowOff>
    </xdr:from>
    <xdr:to>
      <xdr:col>35</xdr:col>
      <xdr:colOff>326388</xdr:colOff>
      <xdr:row>13</xdr:row>
      <xdr:rowOff>96103</xdr:rowOff>
    </xdr:to>
    <xdr:grpSp>
      <xdr:nvGrpSpPr>
        <xdr:cNvPr id="123" name="グループ化 122">
          <a:extLst>
            <a:ext uri="{FF2B5EF4-FFF2-40B4-BE49-F238E27FC236}">
              <a16:creationId xmlns:a16="http://schemas.microsoft.com/office/drawing/2014/main" id="{00000000-0008-0000-0400-00007B000000}"/>
            </a:ext>
          </a:extLst>
        </xdr:cNvPr>
        <xdr:cNvGrpSpPr/>
      </xdr:nvGrpSpPr>
      <xdr:grpSpPr>
        <a:xfrm>
          <a:off x="6639135" y="1488868"/>
          <a:ext cx="2213610" cy="1037592"/>
          <a:chOff x="3880633" y="787837"/>
          <a:chExt cx="1442003" cy="1041719"/>
        </a:xfrm>
      </xdr:grpSpPr>
      <xdr:sp macro="" textlink="">
        <xdr:nvSpPr>
          <xdr:cNvPr id="124" name="AutoShape 8">
            <a:extLst>
              <a:ext uri="{FF2B5EF4-FFF2-40B4-BE49-F238E27FC236}">
                <a16:creationId xmlns:a16="http://schemas.microsoft.com/office/drawing/2014/main" id="{00000000-0008-0000-0400-00007C000000}"/>
              </a:ext>
            </a:extLst>
          </xdr:cNvPr>
          <xdr:cNvSpPr>
            <a:spLocks/>
          </xdr:cNvSpPr>
        </xdr:nvSpPr>
        <xdr:spPr bwMode="auto">
          <a:xfrm>
            <a:off x="4048707" y="1000726"/>
            <a:ext cx="1273929" cy="828830"/>
          </a:xfrm>
          <a:prstGeom prst="borderCallout2">
            <a:avLst>
              <a:gd name="adj1" fmla="val 28569"/>
              <a:gd name="adj2" fmla="val -4019"/>
              <a:gd name="adj3" fmla="val 28569"/>
              <a:gd name="adj4" fmla="val -17901"/>
              <a:gd name="adj5" fmla="val -66550"/>
              <a:gd name="adj6" fmla="val -28679"/>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Meiryo UI" panose="020B0604030504040204" pitchFamily="50" charset="-128"/>
                <a:ea typeface="Meiryo UI" panose="020B0604030504040204" pitchFamily="50" charset="-128"/>
              </a:rPr>
              <a:t>カケン事業所選択</a:t>
            </a:r>
            <a:endParaRPr lang="en-US" altLang="ja-JP" sz="1200" b="1" i="0" u="sng" strike="noStrike" baseline="0">
              <a:solidFill>
                <a:srgbClr val="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a:latin typeface="Meiryo UI" panose="020B0604030504040204" pitchFamily="50" charset="-128"/>
                <a:ea typeface="Meiryo UI" panose="020B0604030504040204" pitchFamily="50" charset="-128"/>
              </a:rPr>
              <a:t>ご依頼を送るカケン事業所を</a:t>
            </a:r>
            <a:endParaRPr lang="en-US" altLang="ja-JP">
              <a:latin typeface="Meiryo UI" panose="020B0604030504040204" pitchFamily="50" charset="-128"/>
              <a:ea typeface="Meiryo UI" panose="020B0604030504040204" pitchFamily="50" charset="-128"/>
            </a:endParaRPr>
          </a:p>
          <a:p>
            <a:pPr algn="l" rtl="0">
              <a:lnSpc>
                <a:spcPts val="1300"/>
              </a:lnSpc>
              <a:defRPr sz="1000"/>
            </a:pPr>
            <a:r>
              <a:rPr lang="ja-JP" altLang="en-US">
                <a:latin typeface="Meiryo UI" panose="020B0604030504040204" pitchFamily="50" charset="-128"/>
                <a:ea typeface="Meiryo UI" panose="020B0604030504040204" pitchFamily="50" charset="-128"/>
              </a:rPr>
              <a:t>選択してください。</a:t>
            </a:r>
          </a:p>
        </xdr:txBody>
      </xdr:sp>
      <xdr:sp macro="" textlink="">
        <xdr:nvSpPr>
          <xdr:cNvPr id="125" name="フローチャート : 結合子 100">
            <a:extLst>
              <a:ext uri="{FF2B5EF4-FFF2-40B4-BE49-F238E27FC236}">
                <a16:creationId xmlns:a16="http://schemas.microsoft.com/office/drawing/2014/main" id="{00000000-0008-0000-0400-00007D000000}"/>
              </a:ext>
            </a:extLst>
          </xdr:cNvPr>
          <xdr:cNvSpPr/>
        </xdr:nvSpPr>
        <xdr:spPr bwMode="auto">
          <a:xfrm>
            <a:off x="3880633" y="787837"/>
            <a:ext cx="259135" cy="408973"/>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8</a:t>
            </a:r>
            <a:endParaRPr kumimoji="1" lang="ja-JP" altLang="en-US" sz="1800" b="1"/>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24</xdr:col>
      <xdr:colOff>17145</xdr:colOff>
      <xdr:row>5</xdr:row>
      <xdr:rowOff>72390</xdr:rowOff>
    </xdr:from>
    <xdr:to>
      <xdr:col>27</xdr:col>
      <xdr:colOff>20955</xdr:colOff>
      <xdr:row>6</xdr:row>
      <xdr:rowOff>34290</xdr:rowOff>
    </xdr:to>
    <xdr:pic>
      <xdr:nvPicPr>
        <xdr:cNvPr id="2" name="Picture 8">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8195" y="612140"/>
          <a:ext cx="63246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32</xdr:col>
          <xdr:colOff>0</xdr:colOff>
          <xdr:row>15</xdr:row>
          <xdr:rowOff>0</xdr:rowOff>
        </xdr:from>
        <xdr:to>
          <xdr:col>36</xdr:col>
          <xdr:colOff>0</xdr:colOff>
          <xdr:row>16</xdr:row>
          <xdr:rowOff>22860</xdr:rowOff>
        </xdr:to>
        <xdr:sp macro="" textlink="">
          <xdr:nvSpPr>
            <xdr:cNvPr id="62465" name="Group Box 1" hidden="1">
              <a:extLst>
                <a:ext uri="{63B3BB69-23CF-44E3-9099-C40C66FF867C}">
                  <a14:compatExt spid="_x0000_s62465"/>
                </a:ext>
                <a:ext uri="{FF2B5EF4-FFF2-40B4-BE49-F238E27FC236}">
                  <a16:creationId xmlns:a16="http://schemas.microsoft.com/office/drawing/2014/main" id="{00000000-0008-0000-0500-000001F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16</xdr:row>
          <xdr:rowOff>0</xdr:rowOff>
        </xdr:from>
        <xdr:to>
          <xdr:col>36</xdr:col>
          <xdr:colOff>0</xdr:colOff>
          <xdr:row>17</xdr:row>
          <xdr:rowOff>22860</xdr:rowOff>
        </xdr:to>
        <xdr:sp macro="" textlink="">
          <xdr:nvSpPr>
            <xdr:cNvPr id="62466" name="Group Box 2" hidden="1">
              <a:extLst>
                <a:ext uri="{63B3BB69-23CF-44E3-9099-C40C66FF867C}">
                  <a14:compatExt spid="_x0000_s62466"/>
                </a:ext>
                <a:ext uri="{FF2B5EF4-FFF2-40B4-BE49-F238E27FC236}">
                  <a16:creationId xmlns:a16="http://schemas.microsoft.com/office/drawing/2014/main" id="{00000000-0008-0000-0500-000002F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16</xdr:row>
          <xdr:rowOff>30480</xdr:rowOff>
        </xdr:from>
        <xdr:to>
          <xdr:col>33</xdr:col>
          <xdr:colOff>251460</xdr:colOff>
          <xdr:row>17</xdr:row>
          <xdr:rowOff>0</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5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137160</xdr:colOff>
          <xdr:row>15</xdr:row>
          <xdr:rowOff>7620</xdr:rowOff>
        </xdr:from>
        <xdr:to>
          <xdr:col>34</xdr:col>
          <xdr:colOff>0</xdr:colOff>
          <xdr:row>15</xdr:row>
          <xdr:rowOff>228600</xdr:rowOff>
        </xdr:to>
        <xdr:sp macro="" textlink="">
          <xdr:nvSpPr>
            <xdr:cNvPr id="62468" name="Option Button 4" descr="要"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16</xdr:row>
          <xdr:rowOff>22860</xdr:rowOff>
        </xdr:from>
        <xdr:to>
          <xdr:col>35</xdr:col>
          <xdr:colOff>289560</xdr:colOff>
          <xdr:row>17</xdr:row>
          <xdr:rowOff>0</xdr:rowOff>
        </xdr:to>
        <xdr:sp macro="" textlink="">
          <xdr:nvSpPr>
            <xdr:cNvPr id="62469" name="Option Button 5" hidden="1">
              <a:extLst>
                <a:ext uri="{63B3BB69-23CF-44E3-9099-C40C66FF867C}">
                  <a14:compatExt spid="_x0000_s62469"/>
                </a:ext>
                <a:ext uri="{FF2B5EF4-FFF2-40B4-BE49-F238E27FC236}">
                  <a16:creationId xmlns:a16="http://schemas.microsoft.com/office/drawing/2014/main" id="{00000000-0008-0000-05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114300</xdr:colOff>
          <xdr:row>17</xdr:row>
          <xdr:rowOff>83820</xdr:rowOff>
        </xdr:from>
        <xdr:to>
          <xdr:col>33</xdr:col>
          <xdr:colOff>213360</xdr:colOff>
          <xdr:row>18</xdr:row>
          <xdr:rowOff>99060</xdr:rowOff>
        </xdr:to>
        <xdr:sp macro="" textlink="">
          <xdr:nvSpPr>
            <xdr:cNvPr id="62470" name="Option Button 6" hidden="1">
              <a:extLst>
                <a:ext uri="{63B3BB69-23CF-44E3-9099-C40C66FF867C}">
                  <a14:compatExt spid="_x0000_s62470"/>
                </a:ext>
                <a:ext uri="{FF2B5EF4-FFF2-40B4-BE49-F238E27FC236}">
                  <a16:creationId xmlns:a16="http://schemas.microsoft.com/office/drawing/2014/main" id="{00000000-0008-0000-05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17</xdr:row>
          <xdr:rowOff>83820</xdr:rowOff>
        </xdr:from>
        <xdr:to>
          <xdr:col>35</xdr:col>
          <xdr:colOff>213360</xdr:colOff>
          <xdr:row>18</xdr:row>
          <xdr:rowOff>99060</xdr:rowOff>
        </xdr:to>
        <xdr:sp macro="" textlink="">
          <xdr:nvSpPr>
            <xdr:cNvPr id="62471" name="Option Button 7" hidden="1">
              <a:extLst>
                <a:ext uri="{63B3BB69-23CF-44E3-9099-C40C66FF867C}">
                  <a14:compatExt spid="_x0000_s62471"/>
                </a:ext>
                <a:ext uri="{FF2B5EF4-FFF2-40B4-BE49-F238E27FC236}">
                  <a16:creationId xmlns:a16="http://schemas.microsoft.com/office/drawing/2014/main" id="{00000000-0008-0000-05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22860</xdr:rowOff>
        </xdr:from>
        <xdr:to>
          <xdr:col>4</xdr:col>
          <xdr:colOff>99060</xdr:colOff>
          <xdr:row>41</xdr:row>
          <xdr:rowOff>213360</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5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皱</a:t>
              </a:r>
              <a:r>
                <a:rPr lang="ja-JP" altLang="en-US" sz="900" b="0" i="0" u="none" strike="noStrike" baseline="0">
                  <a:solidFill>
                    <a:srgbClr val="000000"/>
                  </a:solidFill>
                  <a:latin typeface="MS UI Gothic"/>
                  <a:ea typeface="MS UI Gothic"/>
                </a:rPr>
                <a:t>褶加工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41</xdr:row>
          <xdr:rowOff>7620</xdr:rowOff>
        </xdr:from>
        <xdr:to>
          <xdr:col>13</xdr:col>
          <xdr:colOff>106680</xdr:colOff>
          <xdr:row>41</xdr:row>
          <xdr:rowOff>198120</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05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NSimSun"/>
                  <a:ea typeface="NSimSun"/>
                </a:rPr>
                <a:t>涂料印花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43</xdr:row>
          <xdr:rowOff>7620</xdr:rowOff>
        </xdr:from>
        <xdr:to>
          <xdr:col>13</xdr:col>
          <xdr:colOff>60960</xdr:colOff>
          <xdr:row>43</xdr:row>
          <xdr:rowOff>182880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5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金属</a:t>
              </a:r>
              <a:r>
                <a:rPr lang="ja-JP" altLang="en-US" sz="900" b="0" i="0" u="none" strike="noStrike" baseline="0">
                  <a:solidFill>
                    <a:srgbClr val="000000"/>
                  </a:solidFill>
                  <a:latin typeface="NSimSun"/>
                  <a:ea typeface="NSimSun"/>
                </a:rPr>
                <a:t>辅</a:t>
              </a:r>
              <a:r>
                <a:rPr lang="ja-JP" altLang="en-US" sz="900" b="0" i="0" u="none" strike="noStrike" baseline="0">
                  <a:solidFill>
                    <a:srgbClr val="000000"/>
                  </a:solidFill>
                  <a:latin typeface="MS UI Gothic"/>
                  <a:ea typeface="MS UI Gothic"/>
                </a:rPr>
                <a:t>料涂</a:t>
              </a:r>
              <a:r>
                <a:rPr lang="ja-JP" altLang="en-US" sz="900" b="0" i="0" u="none" strike="noStrike" baseline="0">
                  <a:solidFill>
                    <a:srgbClr val="000000"/>
                  </a:solidFill>
                  <a:latin typeface="NSimSun"/>
                  <a:ea typeface="NSimSun"/>
                </a:rPr>
                <a:t>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42</xdr:row>
          <xdr:rowOff>22860</xdr:rowOff>
        </xdr:from>
        <xdr:to>
          <xdr:col>4</xdr:col>
          <xdr:colOff>60960</xdr:colOff>
          <xdr:row>42</xdr:row>
          <xdr:rowOff>213360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5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硫化染料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41</xdr:row>
          <xdr:rowOff>228600</xdr:rowOff>
        </xdr:from>
        <xdr:to>
          <xdr:col>8</xdr:col>
          <xdr:colOff>167640</xdr:colOff>
          <xdr:row>43</xdr:row>
          <xdr:rowOff>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5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表面起毛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42</xdr:row>
          <xdr:rowOff>7620</xdr:rowOff>
        </xdr:from>
        <xdr:to>
          <xdr:col>17</xdr:col>
          <xdr:colOff>99060</xdr:colOff>
          <xdr:row>42</xdr:row>
          <xdr:rowOff>198120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5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双面</a:t>
              </a:r>
              <a:r>
                <a:rPr lang="ja-JP" altLang="en-US" sz="900" b="0" i="0" u="none" strike="noStrike" baseline="0">
                  <a:solidFill>
                    <a:srgbClr val="000000"/>
                  </a:solidFill>
                  <a:latin typeface="FangSong"/>
                  <a:ea typeface="FangSong"/>
                </a:rPr>
                <a:t>针织</a:t>
              </a:r>
              <a:r>
                <a:rPr lang="ja-JP" altLang="en-US" sz="900" b="0" i="0" u="none" strike="noStrike" baseline="0">
                  <a:solidFill>
                    <a:srgbClr val="000000"/>
                  </a:solidFill>
                  <a:latin typeface="MS UI Gothic"/>
                  <a:ea typeface="MS UI Gothic"/>
                </a:rPr>
                <a:t>构造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15240</xdr:rowOff>
        </xdr:from>
        <xdr:to>
          <xdr:col>8</xdr:col>
          <xdr:colOff>152400</xdr:colOff>
          <xdr:row>43</xdr:row>
          <xdr:rowOff>190500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5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a:t>
              </a:r>
              <a:r>
                <a:rPr lang="ja-JP" altLang="en-US" sz="900" b="0" i="0" u="none" strike="noStrike" baseline="0">
                  <a:solidFill>
                    <a:srgbClr val="000000"/>
                  </a:solidFill>
                  <a:latin typeface="FangSong"/>
                  <a:ea typeface="FangSong"/>
                </a:rPr>
                <a:t>纹织</a:t>
              </a:r>
              <a:r>
                <a:rPr lang="ja-JP" altLang="en-US" sz="900" b="0" i="0" u="none" strike="noStrike" baseline="0">
                  <a:solidFill>
                    <a:srgbClr val="000000"/>
                  </a:solidFill>
                  <a:latin typeface="MS UI Gothic"/>
                  <a:ea typeface="MS UI Gothic"/>
                </a:rPr>
                <a:t>物以外的1d以下的梭</a:t>
              </a:r>
              <a:r>
                <a:rPr lang="ja-JP" altLang="en-US" sz="900" b="0" i="0" u="none" strike="noStrike" baseline="0">
                  <a:solidFill>
                    <a:srgbClr val="000000"/>
                  </a:solidFill>
                  <a:latin typeface="FangSong"/>
                  <a:ea typeface="FangSong"/>
                </a:rPr>
                <a:t>织</a:t>
              </a:r>
              <a:r>
                <a:rPr lang="ja-JP" altLang="en-US" sz="900" b="0" i="0" u="none" strike="noStrike" baseline="0">
                  <a:solidFill>
                    <a:srgbClr val="000000"/>
                  </a:solidFill>
                  <a:latin typeface="MS UI Gothic"/>
                  <a:ea typeface="MS UI Gothic"/>
                </a:rPr>
                <a:t>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281940</xdr:colOff>
          <xdr:row>41</xdr:row>
          <xdr:rowOff>22860</xdr:rowOff>
        </xdr:from>
        <xdr:to>
          <xdr:col>16</xdr:col>
          <xdr:colOff>228600</xdr:colOff>
          <xdr:row>41</xdr:row>
          <xdr:rowOff>213360</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0500-00000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毛条染色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41</xdr:row>
          <xdr:rowOff>22860</xdr:rowOff>
        </xdr:from>
        <xdr:to>
          <xdr:col>9</xdr:col>
          <xdr:colOff>213360</xdr:colOff>
          <xdr:row>41</xdr:row>
          <xdr:rowOff>213360</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05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拒水加工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22860</xdr:rowOff>
        </xdr:from>
        <xdr:to>
          <xdr:col>3</xdr:col>
          <xdr:colOff>137160</xdr:colOff>
          <xdr:row>46</xdr:row>
          <xdr:rowOff>213360</xdr:rowOff>
        </xdr:to>
        <xdr:sp macro="" textlink="">
          <xdr:nvSpPr>
            <xdr:cNvPr id="62481" name="Check Box 17" hidden="1">
              <a:extLst>
                <a:ext uri="{63B3BB69-23CF-44E3-9099-C40C66FF867C}">
                  <a14:compatExt spid="_x0000_s62481"/>
                </a:ext>
                <a:ext uri="{FF2B5EF4-FFF2-40B4-BE49-F238E27FC236}">
                  <a16:creationId xmlns:a16="http://schemas.microsoft.com/office/drawing/2014/main" id="{00000000-0008-0000-0500-00001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46</xdr:row>
          <xdr:rowOff>7620</xdr:rowOff>
        </xdr:from>
        <xdr:to>
          <xdr:col>7</xdr:col>
          <xdr:colOff>60960</xdr:colOff>
          <xdr:row>46</xdr:row>
          <xdr:rowOff>213360</xdr:rowOff>
        </xdr:to>
        <xdr:sp macro="" textlink="">
          <xdr:nvSpPr>
            <xdr:cNvPr id="62482" name="Check Box 18" hidden="1">
              <a:extLst>
                <a:ext uri="{63B3BB69-23CF-44E3-9099-C40C66FF867C}">
                  <a14:compatExt spid="_x0000_s62482"/>
                </a:ext>
                <a:ext uri="{FF2B5EF4-FFF2-40B4-BE49-F238E27FC236}">
                  <a16:creationId xmlns:a16="http://schemas.microsoft.com/office/drawing/2014/main" id="{00000000-0008-0000-0500-00001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46</xdr:row>
          <xdr:rowOff>22860</xdr:rowOff>
        </xdr:from>
        <xdr:to>
          <xdr:col>10</xdr:col>
          <xdr:colOff>175260</xdr:colOff>
          <xdr:row>46</xdr:row>
          <xdr:rowOff>213360</xdr:rowOff>
        </xdr:to>
        <xdr:sp macro="" textlink="">
          <xdr:nvSpPr>
            <xdr:cNvPr id="62483" name="Check Box 19" hidden="1">
              <a:extLst>
                <a:ext uri="{63B3BB69-23CF-44E3-9099-C40C66FF867C}">
                  <a14:compatExt spid="_x0000_s62483"/>
                </a:ext>
                <a:ext uri="{FF2B5EF4-FFF2-40B4-BE49-F238E27FC236}">
                  <a16:creationId xmlns:a16="http://schemas.microsoft.com/office/drawing/2014/main" id="{00000000-0008-0000-0500-00001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下身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46</xdr:row>
          <xdr:rowOff>22860</xdr:rowOff>
        </xdr:from>
        <xdr:to>
          <xdr:col>14</xdr:col>
          <xdr:colOff>99060</xdr:colOff>
          <xdr:row>46</xdr:row>
          <xdr:rowOff>213360</xdr:rowOff>
        </xdr:to>
        <xdr:sp macro="" textlink="">
          <xdr:nvSpPr>
            <xdr:cNvPr id="62484" name="Check Box 20" hidden="1">
              <a:extLst>
                <a:ext uri="{63B3BB69-23CF-44E3-9099-C40C66FF867C}">
                  <a14:compatExt spid="_x0000_s62484"/>
                </a:ext>
                <a:ext uri="{FF2B5EF4-FFF2-40B4-BE49-F238E27FC236}">
                  <a16:creationId xmlns:a16="http://schemas.microsoft.com/office/drawing/2014/main" id="{00000000-0008-0000-0500-00001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衬</a:t>
              </a:r>
              <a:r>
                <a:rPr lang="ja-JP" altLang="en-US" sz="900" b="0" i="0" u="none" strike="noStrike" baseline="0">
                  <a:solidFill>
                    <a:srgbClr val="000000"/>
                  </a:solidFill>
                  <a:latin typeface="MS UI Gothic"/>
                  <a:ea typeface="MS UI Gothic"/>
                </a:rPr>
                <a:t>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7620</xdr:rowOff>
        </xdr:from>
        <xdr:to>
          <xdr:col>17</xdr:col>
          <xdr:colOff>175260</xdr:colOff>
          <xdr:row>47</xdr:row>
          <xdr:rowOff>213360</xdr:rowOff>
        </xdr:to>
        <xdr:sp macro="" textlink="">
          <xdr:nvSpPr>
            <xdr:cNvPr id="62485" name="Check Box 21" hidden="1">
              <a:extLst>
                <a:ext uri="{63B3BB69-23CF-44E3-9099-C40C66FF867C}">
                  <a14:compatExt spid="_x0000_s62485"/>
                </a:ext>
                <a:ext uri="{FF2B5EF4-FFF2-40B4-BE49-F238E27FC236}">
                  <a16:creationId xmlns:a16="http://schemas.microsoft.com/office/drawing/2014/main" id="{00000000-0008-0000-0500-00001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连</a:t>
              </a:r>
              <a:r>
                <a:rPr lang="ja-JP" altLang="en-US" sz="900" b="0" i="0" u="none" strike="noStrike" baseline="0">
                  <a:solidFill>
                    <a:srgbClr val="000000"/>
                  </a:solidFill>
                  <a:latin typeface="MS UI Gothic"/>
                  <a:ea typeface="MS UI Gothic"/>
                </a:rPr>
                <a:t>衣裙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22860</xdr:rowOff>
        </xdr:from>
        <xdr:to>
          <xdr:col>17</xdr:col>
          <xdr:colOff>137160</xdr:colOff>
          <xdr:row>46</xdr:row>
          <xdr:rowOff>213360</xdr:rowOff>
        </xdr:to>
        <xdr:sp macro="" textlink="">
          <xdr:nvSpPr>
            <xdr:cNvPr id="62486" name="Check Box 22" hidden="1">
              <a:extLst>
                <a:ext uri="{63B3BB69-23CF-44E3-9099-C40C66FF867C}">
                  <a14:compatExt spid="_x0000_s62486"/>
                </a:ext>
                <a:ext uri="{FF2B5EF4-FFF2-40B4-BE49-F238E27FC236}">
                  <a16:creationId xmlns:a16="http://schemas.microsoft.com/office/drawing/2014/main" id="{00000000-0008-0000-0500-00001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针织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22860</xdr:rowOff>
        </xdr:from>
        <xdr:to>
          <xdr:col>3</xdr:col>
          <xdr:colOff>137160</xdr:colOff>
          <xdr:row>47</xdr:row>
          <xdr:rowOff>213360</xdr:rowOff>
        </xdr:to>
        <xdr:sp macro="" textlink="">
          <xdr:nvSpPr>
            <xdr:cNvPr id="62487" name="Check Box 23" hidden="1">
              <a:extLst>
                <a:ext uri="{63B3BB69-23CF-44E3-9099-C40C66FF867C}">
                  <a14:compatExt spid="_x0000_s62487"/>
                </a:ext>
                <a:ext uri="{FF2B5EF4-FFF2-40B4-BE49-F238E27FC236}">
                  <a16:creationId xmlns:a16="http://schemas.microsoft.com/office/drawing/2014/main" id="{00000000-0008-0000-0500-00001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编织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47</xdr:row>
          <xdr:rowOff>30480</xdr:rowOff>
        </xdr:from>
        <xdr:to>
          <xdr:col>10</xdr:col>
          <xdr:colOff>213360</xdr:colOff>
          <xdr:row>47</xdr:row>
          <xdr:rowOff>213360</xdr:rowOff>
        </xdr:to>
        <xdr:sp macro="" textlink="">
          <xdr:nvSpPr>
            <xdr:cNvPr id="62488" name="Check Box 24" hidden="1">
              <a:extLst>
                <a:ext uri="{63B3BB69-23CF-44E3-9099-C40C66FF867C}">
                  <a14:compatExt spid="_x0000_s62488"/>
                </a:ext>
                <a:ext uri="{FF2B5EF4-FFF2-40B4-BE49-F238E27FC236}">
                  <a16:creationId xmlns:a16="http://schemas.microsoft.com/office/drawing/2014/main" id="{00000000-0008-0000-0500-00001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47</xdr:row>
          <xdr:rowOff>22860</xdr:rowOff>
        </xdr:from>
        <xdr:to>
          <xdr:col>14</xdr:col>
          <xdr:colOff>99060</xdr:colOff>
          <xdr:row>47</xdr:row>
          <xdr:rowOff>213360</xdr:rowOff>
        </xdr:to>
        <xdr:sp macro="" textlink="">
          <xdr:nvSpPr>
            <xdr:cNvPr id="62489" name="Check Box 25" hidden="1">
              <a:extLst>
                <a:ext uri="{63B3BB69-23CF-44E3-9099-C40C66FF867C}">
                  <a14:compatExt spid="_x0000_s62489"/>
                </a:ext>
                <a:ext uri="{FF2B5EF4-FFF2-40B4-BE49-F238E27FC236}">
                  <a16:creationId xmlns:a16="http://schemas.microsoft.com/office/drawing/2014/main" id="{00000000-0008-0000-0500-00001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婴</a:t>
              </a:r>
              <a:r>
                <a:rPr lang="ja-JP" altLang="en-US" sz="900" b="0" i="0" u="none" strike="noStrike" baseline="0">
                  <a:solidFill>
                    <a:srgbClr val="000000"/>
                  </a:solidFill>
                  <a:latin typeface="MS UI Gothic"/>
                  <a:ea typeface="MS UI Gothic"/>
                </a:rPr>
                <a:t>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47</xdr:row>
          <xdr:rowOff>22860</xdr:rowOff>
        </xdr:from>
        <xdr:to>
          <xdr:col>7</xdr:col>
          <xdr:colOff>60960</xdr:colOff>
          <xdr:row>47</xdr:row>
          <xdr:rowOff>213360</xdr:rowOff>
        </xdr:to>
        <xdr:sp macro="" textlink="">
          <xdr:nvSpPr>
            <xdr:cNvPr id="62490" name="Check Box 26" hidden="1">
              <a:extLst>
                <a:ext uri="{63B3BB69-23CF-44E3-9099-C40C66FF867C}">
                  <a14:compatExt spid="_x0000_s62490"/>
                </a:ext>
                <a:ext uri="{FF2B5EF4-FFF2-40B4-BE49-F238E27FC236}">
                  <a16:creationId xmlns:a16="http://schemas.microsoft.com/office/drawing/2014/main" id="{00000000-0008-0000-0500-00001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杂货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47</xdr:row>
          <xdr:rowOff>213360</xdr:rowOff>
        </xdr:from>
        <xdr:to>
          <xdr:col>11</xdr:col>
          <xdr:colOff>99060</xdr:colOff>
          <xdr:row>48</xdr:row>
          <xdr:rowOff>152400</xdr:rowOff>
        </xdr:to>
        <xdr:sp macro="" textlink="">
          <xdr:nvSpPr>
            <xdr:cNvPr id="62491" name="Group Box 27" hidden="1">
              <a:extLst>
                <a:ext uri="{63B3BB69-23CF-44E3-9099-C40C66FF867C}">
                  <a14:compatExt spid="_x0000_s62491"/>
                </a:ext>
                <a:ext uri="{FF2B5EF4-FFF2-40B4-BE49-F238E27FC236}">
                  <a16:creationId xmlns:a16="http://schemas.microsoft.com/office/drawing/2014/main" id="{00000000-0008-0000-0500-00001BF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83820</xdr:colOff>
          <xdr:row>19</xdr:row>
          <xdr:rowOff>30480</xdr:rowOff>
        </xdr:from>
        <xdr:to>
          <xdr:col>35</xdr:col>
          <xdr:colOff>327660</xdr:colOff>
          <xdr:row>20</xdr:row>
          <xdr:rowOff>175260</xdr:rowOff>
        </xdr:to>
        <xdr:sp macro="" textlink="">
          <xdr:nvSpPr>
            <xdr:cNvPr id="62492" name="Check Box 28" hidden="1">
              <a:extLst>
                <a:ext uri="{63B3BB69-23CF-44E3-9099-C40C66FF867C}">
                  <a14:compatExt spid="_x0000_s62492"/>
                </a:ext>
                <a:ext uri="{FF2B5EF4-FFF2-40B4-BE49-F238E27FC236}">
                  <a16:creationId xmlns:a16="http://schemas.microsoft.com/office/drawing/2014/main" id="{00000000-0008-0000-0500-00001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付属/副资材检查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22860</xdr:rowOff>
        </xdr:from>
        <xdr:to>
          <xdr:col>22</xdr:col>
          <xdr:colOff>251460</xdr:colOff>
          <xdr:row>25</xdr:row>
          <xdr:rowOff>22860</xdr:rowOff>
        </xdr:to>
        <xdr:sp macro="" textlink="">
          <xdr:nvSpPr>
            <xdr:cNvPr id="62493" name="Check Box 29" hidden="1">
              <a:extLst>
                <a:ext uri="{63B3BB69-23CF-44E3-9099-C40C66FF867C}">
                  <a14:compatExt spid="_x0000_s62493"/>
                </a:ext>
                <a:ext uri="{FF2B5EF4-FFF2-40B4-BE49-F238E27FC236}">
                  <a16:creationId xmlns:a16="http://schemas.microsoft.com/office/drawing/2014/main" id="{00000000-0008-0000-0500-00001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必须项目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27</xdr:row>
          <xdr:rowOff>30480</xdr:rowOff>
        </xdr:from>
        <xdr:to>
          <xdr:col>22</xdr:col>
          <xdr:colOff>175260</xdr:colOff>
          <xdr:row>28</xdr:row>
          <xdr:rowOff>22860</xdr:rowOff>
        </xdr:to>
        <xdr:sp macro="" textlink="">
          <xdr:nvSpPr>
            <xdr:cNvPr id="62494" name="Check Box 30" hidden="1">
              <a:extLst>
                <a:ext uri="{63B3BB69-23CF-44E3-9099-C40C66FF867C}">
                  <a14:compatExt spid="_x0000_s62494"/>
                </a:ext>
                <a:ext uri="{FF2B5EF4-FFF2-40B4-BE49-F238E27FC236}">
                  <a16:creationId xmlns:a16="http://schemas.microsoft.com/office/drawing/2014/main" id="{00000000-0008-0000-0500-00001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再检查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29</xdr:row>
          <xdr:rowOff>22860</xdr:rowOff>
        </xdr:from>
        <xdr:to>
          <xdr:col>23</xdr:col>
          <xdr:colOff>22860</xdr:colOff>
          <xdr:row>29</xdr:row>
          <xdr:rowOff>213360</xdr:rowOff>
        </xdr:to>
        <xdr:sp macro="" textlink="">
          <xdr:nvSpPr>
            <xdr:cNvPr id="62495" name="Check Box 31" hidden="1">
              <a:extLst>
                <a:ext uri="{63B3BB69-23CF-44E3-9099-C40C66FF867C}">
                  <a14:compatExt spid="_x0000_s62495"/>
                </a:ext>
                <a:ext uri="{FF2B5EF4-FFF2-40B4-BE49-F238E27FC236}">
                  <a16:creationId xmlns:a16="http://schemas.microsoft.com/office/drawing/2014/main" id="{00000000-0008-0000-0500-00001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指定项目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42</xdr:row>
          <xdr:rowOff>7620</xdr:rowOff>
        </xdr:from>
        <xdr:to>
          <xdr:col>12</xdr:col>
          <xdr:colOff>228600</xdr:colOff>
          <xdr:row>43</xdr:row>
          <xdr:rowOff>0</xdr:rowOff>
        </xdr:to>
        <xdr:sp macro="" textlink="">
          <xdr:nvSpPr>
            <xdr:cNvPr id="62496" name="Check Box 32" hidden="1">
              <a:extLst>
                <a:ext uri="{63B3BB69-23CF-44E3-9099-C40C66FF867C}">
                  <a14:compatExt spid="_x0000_s62496"/>
                </a:ext>
                <a:ext uri="{FF2B5EF4-FFF2-40B4-BE49-F238E27FC236}">
                  <a16:creationId xmlns:a16="http://schemas.microsoft.com/office/drawing/2014/main" id="{00000000-0008-0000-0500-00002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里面起毛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32</xdr:row>
          <xdr:rowOff>22860</xdr:rowOff>
        </xdr:from>
        <xdr:to>
          <xdr:col>25</xdr:col>
          <xdr:colOff>22860</xdr:colOff>
          <xdr:row>32</xdr:row>
          <xdr:rowOff>213360</xdr:rowOff>
        </xdr:to>
        <xdr:sp macro="" textlink="">
          <xdr:nvSpPr>
            <xdr:cNvPr id="62497" name="Check Box 33" hidden="1">
              <a:extLst>
                <a:ext uri="{63B3BB69-23CF-44E3-9099-C40C66FF867C}">
                  <a14:compatExt spid="_x0000_s62497"/>
                </a:ext>
                <a:ext uri="{FF2B5EF4-FFF2-40B4-BE49-F238E27FC236}">
                  <a16:creationId xmlns:a16="http://schemas.microsoft.com/office/drawing/2014/main" id="{00000000-0008-0000-0500-00002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染色坚牢度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34</xdr:row>
          <xdr:rowOff>22860</xdr:rowOff>
        </xdr:from>
        <xdr:to>
          <xdr:col>23</xdr:col>
          <xdr:colOff>175260</xdr:colOff>
          <xdr:row>34</xdr:row>
          <xdr:rowOff>213360</xdr:rowOff>
        </xdr:to>
        <xdr:sp macro="" textlink="">
          <xdr:nvSpPr>
            <xdr:cNvPr id="62498" name="Check Box 34" hidden="1">
              <a:extLst>
                <a:ext uri="{63B3BB69-23CF-44E3-9099-C40C66FF867C}">
                  <a14:compatExt spid="_x0000_s62498"/>
                </a:ext>
                <a:ext uri="{FF2B5EF4-FFF2-40B4-BE49-F238E27FC236}">
                  <a16:creationId xmlns:a16="http://schemas.microsoft.com/office/drawing/2014/main" id="{00000000-0008-0000-0500-00002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安全性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36</xdr:row>
          <xdr:rowOff>7620</xdr:rowOff>
        </xdr:from>
        <xdr:to>
          <xdr:col>23</xdr:col>
          <xdr:colOff>60960</xdr:colOff>
          <xdr:row>36</xdr:row>
          <xdr:rowOff>213360</xdr:rowOff>
        </xdr:to>
        <xdr:sp macro="" textlink="">
          <xdr:nvSpPr>
            <xdr:cNvPr id="62499" name="Check Box 35" hidden="1">
              <a:extLst>
                <a:ext uri="{63B3BB69-23CF-44E3-9099-C40C66FF867C}">
                  <a14:compatExt spid="_x0000_s62499"/>
                </a:ext>
                <a:ext uri="{FF2B5EF4-FFF2-40B4-BE49-F238E27FC236}">
                  <a16:creationId xmlns:a16="http://schemas.microsoft.com/office/drawing/2014/main" id="{00000000-0008-0000-0500-00002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物性</a:t>
              </a:r>
            </a:p>
          </xdr:txBody>
        </xdr:sp>
        <xdr:clientData/>
      </xdr:twoCellAnchor>
    </mc:Choice>
    <mc:Fallback/>
  </mc:AlternateContent>
  <xdr:twoCellAnchor>
    <xdr:from>
      <xdr:col>20</xdr:col>
      <xdr:colOff>54610</xdr:colOff>
      <xdr:row>32</xdr:row>
      <xdr:rowOff>19050</xdr:rowOff>
    </xdr:from>
    <xdr:to>
      <xdr:col>20</xdr:col>
      <xdr:colOff>222250</xdr:colOff>
      <xdr:row>43</xdr:row>
      <xdr:rowOff>211667</xdr:rowOff>
    </xdr:to>
    <xdr:sp macro="" textlink="">
      <xdr:nvSpPr>
        <xdr:cNvPr id="38" name="左大かっこ 37">
          <a:extLst>
            <a:ext uri="{FF2B5EF4-FFF2-40B4-BE49-F238E27FC236}">
              <a16:creationId xmlns:a16="http://schemas.microsoft.com/office/drawing/2014/main" id="{00000000-0008-0000-0500-000026000000}"/>
            </a:ext>
          </a:extLst>
        </xdr:cNvPr>
        <xdr:cNvSpPr/>
      </xdr:nvSpPr>
      <xdr:spPr bwMode="auto">
        <a:xfrm>
          <a:off x="4886960" y="6350000"/>
          <a:ext cx="167640" cy="2707217"/>
        </a:xfrm>
        <a:prstGeom prst="leftBracket">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latin typeface="Ebrima" panose="02000000000000000000" pitchFamily="2" charset="0"/>
            <a:ea typeface="FangSong" panose="02010609060101010101" pitchFamily="49" charset="-122"/>
            <a:cs typeface="Ebrima" panose="02000000000000000000" pitchFamily="2" charset="0"/>
          </a:endParaRPr>
        </a:p>
      </xdr:txBody>
    </xdr:sp>
    <xdr:clientData/>
  </xdr:twoCellAnchor>
  <mc:AlternateContent xmlns:mc="http://schemas.openxmlformats.org/markup-compatibility/2006">
    <mc:Choice xmlns:a14="http://schemas.microsoft.com/office/drawing/2010/main" Requires="a14">
      <xdr:twoCellAnchor editAs="oneCell">
        <xdr:from>
          <xdr:col>13</xdr:col>
          <xdr:colOff>289560</xdr:colOff>
          <xdr:row>42</xdr:row>
          <xdr:rowOff>228600</xdr:rowOff>
        </xdr:from>
        <xdr:to>
          <xdr:col>18</xdr:col>
          <xdr:colOff>167640</xdr:colOff>
          <xdr:row>43</xdr:row>
          <xdr:rowOff>213360</xdr:rowOff>
        </xdr:to>
        <xdr:sp macro="" textlink="">
          <xdr:nvSpPr>
            <xdr:cNvPr id="62500" name="Check Box 36" hidden="1">
              <a:extLst>
                <a:ext uri="{63B3BB69-23CF-44E3-9099-C40C66FF867C}">
                  <a14:compatExt spid="_x0000_s62500"/>
                </a:ext>
                <a:ext uri="{FF2B5EF4-FFF2-40B4-BE49-F238E27FC236}">
                  <a16:creationId xmlns:a16="http://schemas.microsoft.com/office/drawing/2014/main" id="{00000000-0008-0000-0500-00002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聚</a:t>
              </a:r>
              <a:r>
                <a:rPr lang="ja-JP" altLang="en-US" sz="900" b="0" i="0" u="none" strike="noStrike" baseline="0">
                  <a:solidFill>
                    <a:srgbClr val="000000"/>
                  </a:solidFill>
                  <a:latin typeface="FangSong"/>
                  <a:ea typeface="FangSong"/>
                </a:rPr>
                <a:t>酰</a:t>
              </a:r>
              <a:r>
                <a:rPr lang="ja-JP" altLang="en-US" sz="900" b="0" i="0" u="none" strike="noStrike" baseline="0">
                  <a:solidFill>
                    <a:srgbClr val="000000"/>
                  </a:solidFill>
                  <a:latin typeface="MS UI Gothic"/>
                  <a:ea typeface="MS UI Gothic"/>
                </a:rPr>
                <a:t>胺粘合</a:t>
              </a:r>
              <a:r>
                <a:rPr lang="ja-JP" altLang="en-US" sz="900" b="0" i="0" u="none" strike="noStrike" baseline="0">
                  <a:solidFill>
                    <a:srgbClr val="000000"/>
                  </a:solidFill>
                  <a:latin typeface="FangSong"/>
                  <a:ea typeface="FangSong"/>
                </a:rPr>
                <a:t>衬</a:t>
              </a:r>
              <a:r>
                <a:rPr lang="ja-JP" altLang="en-US" sz="900" b="0" i="0" u="none" strike="noStrike" baseline="0">
                  <a:solidFill>
                    <a:srgbClr val="000000"/>
                  </a:solidFill>
                  <a:latin typeface="MS UI Gothic"/>
                  <a:ea typeface="MS UI Gothic"/>
                </a:rPr>
                <a:t>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44</xdr:row>
          <xdr:rowOff>7620</xdr:rowOff>
        </xdr:from>
        <xdr:to>
          <xdr:col>5</xdr:col>
          <xdr:colOff>99060</xdr:colOff>
          <xdr:row>44</xdr:row>
          <xdr:rowOff>198120</xdr:rowOff>
        </xdr:to>
        <xdr:sp macro="" textlink="">
          <xdr:nvSpPr>
            <xdr:cNvPr id="62501" name="Check Box 37" hidden="1">
              <a:extLst>
                <a:ext uri="{63B3BB69-23CF-44E3-9099-C40C66FF867C}">
                  <a14:compatExt spid="_x0000_s62501"/>
                </a:ext>
                <a:ext uri="{FF2B5EF4-FFF2-40B4-BE49-F238E27FC236}">
                  <a16:creationId xmlns:a16="http://schemas.microsoft.com/office/drawing/2014/main" id="{00000000-0008-0000-0500-00002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肩带用弹力带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27</xdr:row>
          <xdr:rowOff>22860</xdr:rowOff>
        </xdr:from>
        <xdr:to>
          <xdr:col>27</xdr:col>
          <xdr:colOff>137160</xdr:colOff>
          <xdr:row>27</xdr:row>
          <xdr:rowOff>213360</xdr:rowOff>
        </xdr:to>
        <xdr:sp macro="" textlink="">
          <xdr:nvSpPr>
            <xdr:cNvPr id="62502" name="Check Box 38" hidden="1">
              <a:extLst>
                <a:ext uri="{63B3BB69-23CF-44E3-9099-C40C66FF867C}">
                  <a14:compatExt spid="_x0000_s62502"/>
                </a:ext>
                <a:ext uri="{FF2B5EF4-FFF2-40B4-BE49-F238E27FC236}">
                  <a16:creationId xmlns:a16="http://schemas.microsoft.com/office/drawing/2014/main" id="{00000000-0008-0000-0500-00002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追加检查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38</xdr:row>
          <xdr:rowOff>22860</xdr:rowOff>
        </xdr:from>
        <xdr:to>
          <xdr:col>24</xdr:col>
          <xdr:colOff>0</xdr:colOff>
          <xdr:row>38</xdr:row>
          <xdr:rowOff>213360</xdr:rowOff>
        </xdr:to>
        <xdr:sp macro="" textlink="">
          <xdr:nvSpPr>
            <xdr:cNvPr id="62503" name="Check Box 39" hidden="1">
              <a:extLst>
                <a:ext uri="{63B3BB69-23CF-44E3-9099-C40C66FF867C}">
                  <a14:compatExt spid="_x0000_s62503"/>
                </a:ext>
                <a:ext uri="{FF2B5EF4-FFF2-40B4-BE49-F238E27FC236}">
                  <a16:creationId xmlns:a16="http://schemas.microsoft.com/office/drawing/2014/main" id="{00000000-0008-0000-0500-00002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机能性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40</xdr:row>
          <xdr:rowOff>22860</xdr:rowOff>
        </xdr:from>
        <xdr:to>
          <xdr:col>24</xdr:col>
          <xdr:colOff>99060</xdr:colOff>
          <xdr:row>40</xdr:row>
          <xdr:rowOff>213360</xdr:rowOff>
        </xdr:to>
        <xdr:sp macro="" textlink="">
          <xdr:nvSpPr>
            <xdr:cNvPr id="62504" name="Check Box 40" hidden="1">
              <a:extLst>
                <a:ext uri="{63B3BB69-23CF-44E3-9099-C40C66FF867C}">
                  <a14:compatExt spid="_x0000_s62504"/>
                </a:ext>
                <a:ext uri="{FF2B5EF4-FFF2-40B4-BE49-F238E27FC236}">
                  <a16:creationId xmlns:a16="http://schemas.microsoft.com/office/drawing/2014/main" id="{00000000-0008-0000-0500-00002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制品检查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19</xdr:row>
          <xdr:rowOff>38100</xdr:rowOff>
        </xdr:from>
        <xdr:to>
          <xdr:col>30</xdr:col>
          <xdr:colOff>304800</xdr:colOff>
          <xdr:row>20</xdr:row>
          <xdr:rowOff>175260</xdr:rowOff>
        </xdr:to>
        <xdr:sp macro="" textlink="">
          <xdr:nvSpPr>
            <xdr:cNvPr id="62505" name="Check Box 41" hidden="1">
              <a:extLst>
                <a:ext uri="{63B3BB69-23CF-44E3-9099-C40C66FF867C}">
                  <a14:compatExt spid="_x0000_s62505"/>
                </a:ext>
                <a:ext uri="{FF2B5EF4-FFF2-40B4-BE49-F238E27FC236}">
                  <a16:creationId xmlns:a16="http://schemas.microsoft.com/office/drawing/2014/main" id="{00000000-0008-0000-0500-00002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面料检查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19</xdr:row>
          <xdr:rowOff>45720</xdr:rowOff>
        </xdr:from>
        <xdr:to>
          <xdr:col>26</xdr:col>
          <xdr:colOff>137160</xdr:colOff>
          <xdr:row>20</xdr:row>
          <xdr:rowOff>175260</xdr:rowOff>
        </xdr:to>
        <xdr:sp macro="" textlink="">
          <xdr:nvSpPr>
            <xdr:cNvPr id="62506" name="Check Box 42" hidden="1">
              <a:extLst>
                <a:ext uri="{63B3BB69-23CF-44E3-9099-C40C66FF867C}">
                  <a14:compatExt spid="_x0000_s62506"/>
                </a:ext>
                <a:ext uri="{FF2B5EF4-FFF2-40B4-BE49-F238E27FC236}">
                  <a16:creationId xmlns:a16="http://schemas.microsoft.com/office/drawing/2014/main" id="{00000000-0008-0000-0500-00002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制品检查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44</xdr:row>
          <xdr:rowOff>15240</xdr:rowOff>
        </xdr:from>
        <xdr:to>
          <xdr:col>13</xdr:col>
          <xdr:colOff>114300</xdr:colOff>
          <xdr:row>44</xdr:row>
          <xdr:rowOff>198120</xdr:rowOff>
        </xdr:to>
        <xdr:sp macro="" textlink="">
          <xdr:nvSpPr>
            <xdr:cNvPr id="62507" name="Check Box 43" hidden="1">
              <a:extLst>
                <a:ext uri="{63B3BB69-23CF-44E3-9099-C40C66FF867C}">
                  <a14:compatExt spid="_x0000_s62507"/>
                </a:ext>
                <a:ext uri="{FF2B5EF4-FFF2-40B4-BE49-F238E27FC236}">
                  <a16:creationId xmlns:a16="http://schemas.microsoft.com/office/drawing/2014/main" id="{00000000-0008-0000-0500-00002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使用了</a:t>
              </a:r>
              <a:r>
                <a:rPr lang="ja-JP" altLang="en-US" sz="900" b="0" i="0" u="none" strike="noStrike" baseline="0">
                  <a:solidFill>
                    <a:srgbClr val="000000"/>
                  </a:solidFill>
                  <a:latin typeface="NSimSun"/>
                  <a:ea typeface="NSimSun"/>
                </a:rPr>
                <a:t>导电纤维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15</xdr:row>
          <xdr:rowOff>7620</xdr:rowOff>
        </xdr:from>
        <xdr:to>
          <xdr:col>35</xdr:col>
          <xdr:colOff>251460</xdr:colOff>
          <xdr:row>15</xdr:row>
          <xdr:rowOff>228600</xdr:rowOff>
        </xdr:to>
        <xdr:sp macro="" textlink="">
          <xdr:nvSpPr>
            <xdr:cNvPr id="62508" name="Option Button 44" descr="不要" hidden="1">
              <a:extLst>
                <a:ext uri="{63B3BB69-23CF-44E3-9099-C40C66FF867C}">
                  <a14:compatExt spid="_x0000_s62508"/>
                </a:ext>
                <a:ext uri="{FF2B5EF4-FFF2-40B4-BE49-F238E27FC236}">
                  <a16:creationId xmlns:a16="http://schemas.microsoft.com/office/drawing/2014/main" id="{00000000-0008-0000-0500-00002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xdr:row>
          <xdr:rowOff>106680</xdr:rowOff>
        </xdr:from>
        <xdr:to>
          <xdr:col>4</xdr:col>
          <xdr:colOff>137160</xdr:colOff>
          <xdr:row>6</xdr:row>
          <xdr:rowOff>152400</xdr:rowOff>
        </xdr:to>
        <xdr:sp macro="" textlink="">
          <xdr:nvSpPr>
            <xdr:cNvPr id="62509" name="Option Button 45" hidden="1">
              <a:extLst>
                <a:ext uri="{63B3BB69-23CF-44E3-9099-C40C66FF867C}">
                  <a14:compatExt spid="_x0000_s62509"/>
                </a:ext>
                <a:ext uri="{FF2B5EF4-FFF2-40B4-BE49-F238E27FC236}">
                  <a16:creationId xmlns:a16="http://schemas.microsoft.com/office/drawing/2014/main" id="{00000000-0008-0000-0500-00002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5</xdr:row>
          <xdr:rowOff>106680</xdr:rowOff>
        </xdr:from>
        <xdr:to>
          <xdr:col>10</xdr:col>
          <xdr:colOff>99060</xdr:colOff>
          <xdr:row>6</xdr:row>
          <xdr:rowOff>152400</xdr:rowOff>
        </xdr:to>
        <xdr:sp macro="" textlink="">
          <xdr:nvSpPr>
            <xdr:cNvPr id="62510" name="Option Button 46" hidden="1">
              <a:extLst>
                <a:ext uri="{63B3BB69-23CF-44E3-9099-C40C66FF867C}">
                  <a14:compatExt spid="_x0000_s62510"/>
                </a:ext>
                <a:ext uri="{FF2B5EF4-FFF2-40B4-BE49-F238E27FC236}">
                  <a16:creationId xmlns:a16="http://schemas.microsoft.com/office/drawing/2014/main" id="{00000000-0008-0000-0500-00002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5</xdr:row>
          <xdr:rowOff>106680</xdr:rowOff>
        </xdr:from>
        <xdr:to>
          <xdr:col>15</xdr:col>
          <xdr:colOff>60960</xdr:colOff>
          <xdr:row>6</xdr:row>
          <xdr:rowOff>152400</xdr:rowOff>
        </xdr:to>
        <xdr:sp macro="" textlink="">
          <xdr:nvSpPr>
            <xdr:cNvPr id="62511" name="Option Button 47" hidden="1">
              <a:extLst>
                <a:ext uri="{63B3BB69-23CF-44E3-9099-C40C66FF867C}">
                  <a14:compatExt spid="_x0000_s62511"/>
                </a:ext>
                <a:ext uri="{FF2B5EF4-FFF2-40B4-BE49-F238E27FC236}">
                  <a16:creationId xmlns:a16="http://schemas.microsoft.com/office/drawing/2014/main" id="{00000000-0008-0000-0500-00002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5</xdr:row>
          <xdr:rowOff>106680</xdr:rowOff>
        </xdr:from>
        <xdr:to>
          <xdr:col>20</xdr:col>
          <xdr:colOff>213360</xdr:colOff>
          <xdr:row>6</xdr:row>
          <xdr:rowOff>152400</xdr:rowOff>
        </xdr:to>
        <xdr:sp macro="" textlink="">
          <xdr:nvSpPr>
            <xdr:cNvPr id="62512" name="Option Button 48" hidden="1">
              <a:extLst>
                <a:ext uri="{63B3BB69-23CF-44E3-9099-C40C66FF867C}">
                  <a14:compatExt spid="_x0000_s62512"/>
                </a:ext>
                <a:ext uri="{FF2B5EF4-FFF2-40B4-BE49-F238E27FC236}">
                  <a16:creationId xmlns:a16="http://schemas.microsoft.com/office/drawing/2014/main" id="{00000000-0008-0000-0500-00003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xdr:row>
          <xdr:rowOff>60960</xdr:rowOff>
        </xdr:from>
        <xdr:to>
          <xdr:col>35</xdr:col>
          <xdr:colOff>304800</xdr:colOff>
          <xdr:row>18</xdr:row>
          <xdr:rowOff>152400</xdr:rowOff>
        </xdr:to>
        <xdr:sp macro="" textlink="">
          <xdr:nvSpPr>
            <xdr:cNvPr id="62513" name="Group Box 49" hidden="1">
              <a:extLst>
                <a:ext uri="{63B3BB69-23CF-44E3-9099-C40C66FF867C}">
                  <a14:compatExt spid="_x0000_s62513"/>
                </a:ext>
                <a:ext uri="{FF2B5EF4-FFF2-40B4-BE49-F238E27FC236}">
                  <a16:creationId xmlns:a16="http://schemas.microsoft.com/office/drawing/2014/main" id="{00000000-0008-0000-0500-000031F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4</xdr:row>
          <xdr:rowOff>266700</xdr:rowOff>
        </xdr:from>
        <xdr:to>
          <xdr:col>21</xdr:col>
          <xdr:colOff>99060</xdr:colOff>
          <xdr:row>7</xdr:row>
          <xdr:rowOff>0</xdr:rowOff>
        </xdr:to>
        <xdr:sp macro="" textlink="">
          <xdr:nvSpPr>
            <xdr:cNvPr id="62514" name="Group Box 50" hidden="1">
              <a:extLst>
                <a:ext uri="{63B3BB69-23CF-44E3-9099-C40C66FF867C}">
                  <a14:compatExt spid="_x0000_s62514"/>
                </a:ext>
                <a:ext uri="{FF2B5EF4-FFF2-40B4-BE49-F238E27FC236}">
                  <a16:creationId xmlns:a16="http://schemas.microsoft.com/office/drawing/2014/main" id="{00000000-0008-0000-0500-000032F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26</xdr:col>
      <xdr:colOff>0</xdr:colOff>
      <xdr:row>33</xdr:row>
      <xdr:rowOff>38100</xdr:rowOff>
    </xdr:from>
    <xdr:to>
      <xdr:col>30</xdr:col>
      <xdr:colOff>321810</xdr:colOff>
      <xdr:row>33</xdr:row>
      <xdr:rowOff>167910</xdr:rowOff>
    </xdr:to>
    <xdr:sp macro="" textlink="">
      <xdr:nvSpPr>
        <xdr:cNvPr id="54" name="大かっこ 53">
          <a:extLst>
            <a:ext uri="{FF2B5EF4-FFF2-40B4-BE49-F238E27FC236}">
              <a16:creationId xmlns:a16="http://schemas.microsoft.com/office/drawing/2014/main" id="{00000000-0008-0000-0500-000036000000}"/>
            </a:ext>
          </a:extLst>
        </xdr:cNvPr>
        <xdr:cNvSpPr/>
      </xdr:nvSpPr>
      <xdr:spPr bwMode="auto">
        <a:xfrm>
          <a:off x="6280150" y="6597650"/>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37</xdr:row>
      <xdr:rowOff>38100</xdr:rowOff>
    </xdr:from>
    <xdr:to>
      <xdr:col>30</xdr:col>
      <xdr:colOff>318000</xdr:colOff>
      <xdr:row>37</xdr:row>
      <xdr:rowOff>164100</xdr:rowOff>
    </xdr:to>
    <xdr:sp macro="" textlink="">
      <xdr:nvSpPr>
        <xdr:cNvPr id="55" name="大かっこ 54">
          <a:extLst>
            <a:ext uri="{FF2B5EF4-FFF2-40B4-BE49-F238E27FC236}">
              <a16:creationId xmlns:a16="http://schemas.microsoft.com/office/drawing/2014/main" id="{00000000-0008-0000-0500-000037000000}"/>
            </a:ext>
          </a:extLst>
        </xdr:cNvPr>
        <xdr:cNvSpPr/>
      </xdr:nvSpPr>
      <xdr:spPr bwMode="auto">
        <a:xfrm>
          <a:off x="6280150" y="75120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41</xdr:row>
      <xdr:rowOff>38100</xdr:rowOff>
    </xdr:from>
    <xdr:to>
      <xdr:col>30</xdr:col>
      <xdr:colOff>318000</xdr:colOff>
      <xdr:row>41</xdr:row>
      <xdr:rowOff>164100</xdr:rowOff>
    </xdr:to>
    <xdr:sp macro="" textlink="">
      <xdr:nvSpPr>
        <xdr:cNvPr id="56" name="大かっこ 55">
          <a:extLst>
            <a:ext uri="{FF2B5EF4-FFF2-40B4-BE49-F238E27FC236}">
              <a16:creationId xmlns:a16="http://schemas.microsoft.com/office/drawing/2014/main" id="{00000000-0008-0000-0500-000038000000}"/>
            </a:ext>
          </a:extLst>
        </xdr:cNvPr>
        <xdr:cNvSpPr/>
      </xdr:nvSpPr>
      <xdr:spPr bwMode="auto">
        <a:xfrm>
          <a:off x="6280150" y="84264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32</xdr:row>
      <xdr:rowOff>38100</xdr:rowOff>
    </xdr:from>
    <xdr:to>
      <xdr:col>30</xdr:col>
      <xdr:colOff>321810</xdr:colOff>
      <xdr:row>32</xdr:row>
      <xdr:rowOff>167910</xdr:rowOff>
    </xdr:to>
    <xdr:sp macro="" textlink="">
      <xdr:nvSpPr>
        <xdr:cNvPr id="57" name="大かっこ 56">
          <a:extLst>
            <a:ext uri="{FF2B5EF4-FFF2-40B4-BE49-F238E27FC236}">
              <a16:creationId xmlns:a16="http://schemas.microsoft.com/office/drawing/2014/main" id="{00000000-0008-0000-0500-000039000000}"/>
            </a:ext>
          </a:extLst>
        </xdr:cNvPr>
        <xdr:cNvSpPr/>
      </xdr:nvSpPr>
      <xdr:spPr bwMode="auto">
        <a:xfrm>
          <a:off x="6280150" y="6369050"/>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34</xdr:row>
      <xdr:rowOff>38100</xdr:rowOff>
    </xdr:from>
    <xdr:to>
      <xdr:col>30</xdr:col>
      <xdr:colOff>318000</xdr:colOff>
      <xdr:row>34</xdr:row>
      <xdr:rowOff>164100</xdr:rowOff>
    </xdr:to>
    <xdr:sp macro="" textlink="">
      <xdr:nvSpPr>
        <xdr:cNvPr id="58" name="大かっこ 57">
          <a:extLst>
            <a:ext uri="{FF2B5EF4-FFF2-40B4-BE49-F238E27FC236}">
              <a16:creationId xmlns:a16="http://schemas.microsoft.com/office/drawing/2014/main" id="{00000000-0008-0000-0500-00003A000000}"/>
            </a:ext>
          </a:extLst>
        </xdr:cNvPr>
        <xdr:cNvSpPr/>
      </xdr:nvSpPr>
      <xdr:spPr bwMode="auto">
        <a:xfrm>
          <a:off x="6280150" y="68262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36</xdr:row>
      <xdr:rowOff>38100</xdr:rowOff>
    </xdr:from>
    <xdr:to>
      <xdr:col>30</xdr:col>
      <xdr:colOff>318000</xdr:colOff>
      <xdr:row>36</xdr:row>
      <xdr:rowOff>164100</xdr:rowOff>
    </xdr:to>
    <xdr:sp macro="" textlink="">
      <xdr:nvSpPr>
        <xdr:cNvPr id="59" name="大かっこ 58">
          <a:extLst>
            <a:ext uri="{FF2B5EF4-FFF2-40B4-BE49-F238E27FC236}">
              <a16:creationId xmlns:a16="http://schemas.microsoft.com/office/drawing/2014/main" id="{00000000-0008-0000-0500-00003B000000}"/>
            </a:ext>
          </a:extLst>
        </xdr:cNvPr>
        <xdr:cNvSpPr/>
      </xdr:nvSpPr>
      <xdr:spPr bwMode="auto">
        <a:xfrm>
          <a:off x="6280150" y="72834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40</xdr:row>
      <xdr:rowOff>38100</xdr:rowOff>
    </xdr:from>
    <xdr:to>
      <xdr:col>30</xdr:col>
      <xdr:colOff>318000</xdr:colOff>
      <xdr:row>40</xdr:row>
      <xdr:rowOff>164100</xdr:rowOff>
    </xdr:to>
    <xdr:sp macro="" textlink="">
      <xdr:nvSpPr>
        <xdr:cNvPr id="60" name="大かっこ 59">
          <a:extLst>
            <a:ext uri="{FF2B5EF4-FFF2-40B4-BE49-F238E27FC236}">
              <a16:creationId xmlns:a16="http://schemas.microsoft.com/office/drawing/2014/main" id="{00000000-0008-0000-0500-00003C000000}"/>
            </a:ext>
          </a:extLst>
        </xdr:cNvPr>
        <xdr:cNvSpPr/>
      </xdr:nvSpPr>
      <xdr:spPr bwMode="auto">
        <a:xfrm>
          <a:off x="6280150" y="81978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39</xdr:row>
      <xdr:rowOff>38100</xdr:rowOff>
    </xdr:from>
    <xdr:to>
      <xdr:col>30</xdr:col>
      <xdr:colOff>318000</xdr:colOff>
      <xdr:row>39</xdr:row>
      <xdr:rowOff>164100</xdr:rowOff>
    </xdr:to>
    <xdr:sp macro="" textlink="">
      <xdr:nvSpPr>
        <xdr:cNvPr id="61" name="大かっこ 60">
          <a:extLst>
            <a:ext uri="{FF2B5EF4-FFF2-40B4-BE49-F238E27FC236}">
              <a16:creationId xmlns:a16="http://schemas.microsoft.com/office/drawing/2014/main" id="{00000000-0008-0000-0500-00003D000000}"/>
            </a:ext>
          </a:extLst>
        </xdr:cNvPr>
        <xdr:cNvSpPr/>
      </xdr:nvSpPr>
      <xdr:spPr bwMode="auto">
        <a:xfrm>
          <a:off x="6280150" y="79692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35</xdr:row>
      <xdr:rowOff>38100</xdr:rowOff>
    </xdr:from>
    <xdr:to>
      <xdr:col>30</xdr:col>
      <xdr:colOff>318000</xdr:colOff>
      <xdr:row>35</xdr:row>
      <xdr:rowOff>164100</xdr:rowOff>
    </xdr:to>
    <xdr:sp macro="" textlink="">
      <xdr:nvSpPr>
        <xdr:cNvPr id="62" name="大かっこ 61">
          <a:extLst>
            <a:ext uri="{FF2B5EF4-FFF2-40B4-BE49-F238E27FC236}">
              <a16:creationId xmlns:a16="http://schemas.microsoft.com/office/drawing/2014/main" id="{00000000-0008-0000-0500-00003E000000}"/>
            </a:ext>
          </a:extLst>
        </xdr:cNvPr>
        <xdr:cNvSpPr/>
      </xdr:nvSpPr>
      <xdr:spPr bwMode="auto">
        <a:xfrm>
          <a:off x="6280150" y="70548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38</xdr:row>
      <xdr:rowOff>38100</xdr:rowOff>
    </xdr:from>
    <xdr:to>
      <xdr:col>30</xdr:col>
      <xdr:colOff>318000</xdr:colOff>
      <xdr:row>38</xdr:row>
      <xdr:rowOff>164100</xdr:rowOff>
    </xdr:to>
    <xdr:sp macro="" textlink="">
      <xdr:nvSpPr>
        <xdr:cNvPr id="63" name="大かっこ 62">
          <a:extLst>
            <a:ext uri="{FF2B5EF4-FFF2-40B4-BE49-F238E27FC236}">
              <a16:creationId xmlns:a16="http://schemas.microsoft.com/office/drawing/2014/main" id="{00000000-0008-0000-0500-00003F000000}"/>
            </a:ext>
          </a:extLst>
        </xdr:cNvPr>
        <xdr:cNvSpPr/>
      </xdr:nvSpPr>
      <xdr:spPr bwMode="auto">
        <a:xfrm>
          <a:off x="6280150" y="77406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33</xdr:row>
      <xdr:rowOff>37465</xdr:rowOff>
    </xdr:from>
    <xdr:to>
      <xdr:col>35</xdr:col>
      <xdr:colOff>1905</xdr:colOff>
      <xdr:row>33</xdr:row>
      <xdr:rowOff>162560</xdr:rowOff>
    </xdr:to>
    <xdr:sp macro="" textlink="">
      <xdr:nvSpPr>
        <xdr:cNvPr id="64" name="大かっこ 63">
          <a:extLst>
            <a:ext uri="{FF2B5EF4-FFF2-40B4-BE49-F238E27FC236}">
              <a16:creationId xmlns:a16="http://schemas.microsoft.com/office/drawing/2014/main" id="{00000000-0008-0000-0500-000040000000}"/>
            </a:ext>
          </a:extLst>
        </xdr:cNvPr>
        <xdr:cNvSpPr/>
      </xdr:nvSpPr>
      <xdr:spPr bwMode="auto">
        <a:xfrm>
          <a:off x="7478184" y="6597015"/>
          <a:ext cx="1166071" cy="12509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32</xdr:row>
      <xdr:rowOff>42333</xdr:rowOff>
    </xdr:from>
    <xdr:to>
      <xdr:col>35</xdr:col>
      <xdr:colOff>3809</xdr:colOff>
      <xdr:row>32</xdr:row>
      <xdr:rowOff>169333</xdr:rowOff>
    </xdr:to>
    <xdr:sp macro="" textlink="">
      <xdr:nvSpPr>
        <xdr:cNvPr id="65" name="大かっこ 64">
          <a:extLst>
            <a:ext uri="{FF2B5EF4-FFF2-40B4-BE49-F238E27FC236}">
              <a16:creationId xmlns:a16="http://schemas.microsoft.com/office/drawing/2014/main" id="{00000000-0008-0000-0500-000041000000}"/>
            </a:ext>
          </a:extLst>
        </xdr:cNvPr>
        <xdr:cNvSpPr/>
      </xdr:nvSpPr>
      <xdr:spPr bwMode="auto">
        <a:xfrm>
          <a:off x="7478183" y="6373283"/>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34</xdr:row>
      <xdr:rowOff>42333</xdr:rowOff>
    </xdr:from>
    <xdr:to>
      <xdr:col>34</xdr:col>
      <xdr:colOff>236643</xdr:colOff>
      <xdr:row>34</xdr:row>
      <xdr:rowOff>169333</xdr:rowOff>
    </xdr:to>
    <xdr:sp macro="" textlink="">
      <xdr:nvSpPr>
        <xdr:cNvPr id="66" name="大かっこ 65">
          <a:extLst>
            <a:ext uri="{FF2B5EF4-FFF2-40B4-BE49-F238E27FC236}">
              <a16:creationId xmlns:a16="http://schemas.microsoft.com/office/drawing/2014/main" id="{00000000-0008-0000-0500-000042000000}"/>
            </a:ext>
          </a:extLst>
        </xdr:cNvPr>
        <xdr:cNvSpPr/>
      </xdr:nvSpPr>
      <xdr:spPr bwMode="auto">
        <a:xfrm>
          <a:off x="7467600" y="683048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10583</xdr:colOff>
      <xdr:row>35</xdr:row>
      <xdr:rowOff>42334</xdr:rowOff>
    </xdr:from>
    <xdr:to>
      <xdr:col>35</xdr:col>
      <xdr:colOff>3809</xdr:colOff>
      <xdr:row>35</xdr:row>
      <xdr:rowOff>169334</xdr:rowOff>
    </xdr:to>
    <xdr:sp macro="" textlink="">
      <xdr:nvSpPr>
        <xdr:cNvPr id="67" name="大かっこ 66">
          <a:extLst>
            <a:ext uri="{FF2B5EF4-FFF2-40B4-BE49-F238E27FC236}">
              <a16:creationId xmlns:a16="http://schemas.microsoft.com/office/drawing/2014/main" id="{00000000-0008-0000-0500-000043000000}"/>
            </a:ext>
          </a:extLst>
        </xdr:cNvPr>
        <xdr:cNvSpPr/>
      </xdr:nvSpPr>
      <xdr:spPr bwMode="auto">
        <a:xfrm>
          <a:off x="7478183" y="7059084"/>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36</xdr:row>
      <xdr:rowOff>42334</xdr:rowOff>
    </xdr:from>
    <xdr:to>
      <xdr:col>34</xdr:col>
      <xdr:colOff>236643</xdr:colOff>
      <xdr:row>36</xdr:row>
      <xdr:rowOff>169334</xdr:rowOff>
    </xdr:to>
    <xdr:sp macro="" textlink="">
      <xdr:nvSpPr>
        <xdr:cNvPr id="68" name="大かっこ 67">
          <a:extLst>
            <a:ext uri="{FF2B5EF4-FFF2-40B4-BE49-F238E27FC236}">
              <a16:creationId xmlns:a16="http://schemas.microsoft.com/office/drawing/2014/main" id="{00000000-0008-0000-0500-000044000000}"/>
            </a:ext>
          </a:extLst>
        </xdr:cNvPr>
        <xdr:cNvSpPr/>
      </xdr:nvSpPr>
      <xdr:spPr bwMode="auto">
        <a:xfrm>
          <a:off x="7467600" y="7287684"/>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37</xdr:row>
      <xdr:rowOff>42333</xdr:rowOff>
    </xdr:from>
    <xdr:to>
      <xdr:col>34</xdr:col>
      <xdr:colOff>236643</xdr:colOff>
      <xdr:row>37</xdr:row>
      <xdr:rowOff>169333</xdr:rowOff>
    </xdr:to>
    <xdr:sp macro="" textlink="">
      <xdr:nvSpPr>
        <xdr:cNvPr id="69" name="大かっこ 68">
          <a:extLst>
            <a:ext uri="{FF2B5EF4-FFF2-40B4-BE49-F238E27FC236}">
              <a16:creationId xmlns:a16="http://schemas.microsoft.com/office/drawing/2014/main" id="{00000000-0008-0000-0500-000045000000}"/>
            </a:ext>
          </a:extLst>
        </xdr:cNvPr>
        <xdr:cNvSpPr/>
      </xdr:nvSpPr>
      <xdr:spPr bwMode="auto">
        <a:xfrm>
          <a:off x="7467600" y="751628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10584</xdr:colOff>
      <xdr:row>38</xdr:row>
      <xdr:rowOff>42334</xdr:rowOff>
    </xdr:from>
    <xdr:to>
      <xdr:col>35</xdr:col>
      <xdr:colOff>3810</xdr:colOff>
      <xdr:row>38</xdr:row>
      <xdr:rowOff>169334</xdr:rowOff>
    </xdr:to>
    <xdr:sp macro="" textlink="">
      <xdr:nvSpPr>
        <xdr:cNvPr id="70" name="大かっこ 69">
          <a:extLst>
            <a:ext uri="{FF2B5EF4-FFF2-40B4-BE49-F238E27FC236}">
              <a16:creationId xmlns:a16="http://schemas.microsoft.com/office/drawing/2014/main" id="{00000000-0008-0000-0500-000046000000}"/>
            </a:ext>
          </a:extLst>
        </xdr:cNvPr>
        <xdr:cNvSpPr/>
      </xdr:nvSpPr>
      <xdr:spPr bwMode="auto">
        <a:xfrm>
          <a:off x="7478184" y="7744884"/>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40</xdr:row>
      <xdr:rowOff>42333</xdr:rowOff>
    </xdr:from>
    <xdr:to>
      <xdr:col>34</xdr:col>
      <xdr:colOff>236643</xdr:colOff>
      <xdr:row>40</xdr:row>
      <xdr:rowOff>169333</xdr:rowOff>
    </xdr:to>
    <xdr:sp macro="" textlink="">
      <xdr:nvSpPr>
        <xdr:cNvPr id="71" name="大かっこ 70">
          <a:extLst>
            <a:ext uri="{FF2B5EF4-FFF2-40B4-BE49-F238E27FC236}">
              <a16:creationId xmlns:a16="http://schemas.microsoft.com/office/drawing/2014/main" id="{00000000-0008-0000-0500-000047000000}"/>
            </a:ext>
          </a:extLst>
        </xdr:cNvPr>
        <xdr:cNvSpPr/>
      </xdr:nvSpPr>
      <xdr:spPr bwMode="auto">
        <a:xfrm>
          <a:off x="7467600" y="820208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41</xdr:row>
      <xdr:rowOff>52917</xdr:rowOff>
    </xdr:from>
    <xdr:to>
      <xdr:col>34</xdr:col>
      <xdr:colOff>236643</xdr:colOff>
      <xdr:row>41</xdr:row>
      <xdr:rowOff>179917</xdr:rowOff>
    </xdr:to>
    <xdr:sp macro="" textlink="">
      <xdr:nvSpPr>
        <xdr:cNvPr id="72" name="大かっこ 71">
          <a:extLst>
            <a:ext uri="{FF2B5EF4-FFF2-40B4-BE49-F238E27FC236}">
              <a16:creationId xmlns:a16="http://schemas.microsoft.com/office/drawing/2014/main" id="{00000000-0008-0000-0500-000048000000}"/>
            </a:ext>
          </a:extLst>
        </xdr:cNvPr>
        <xdr:cNvSpPr/>
      </xdr:nvSpPr>
      <xdr:spPr bwMode="auto">
        <a:xfrm>
          <a:off x="7467600" y="8441267"/>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39</xdr:row>
      <xdr:rowOff>42333</xdr:rowOff>
    </xdr:from>
    <xdr:to>
      <xdr:col>34</xdr:col>
      <xdr:colOff>238547</xdr:colOff>
      <xdr:row>39</xdr:row>
      <xdr:rowOff>175048</xdr:rowOff>
    </xdr:to>
    <xdr:sp macro="" textlink="">
      <xdr:nvSpPr>
        <xdr:cNvPr id="73" name="大かっこ 72">
          <a:extLst>
            <a:ext uri="{FF2B5EF4-FFF2-40B4-BE49-F238E27FC236}">
              <a16:creationId xmlns:a16="http://schemas.microsoft.com/office/drawing/2014/main" id="{00000000-0008-0000-0500-000049000000}"/>
            </a:ext>
          </a:extLst>
        </xdr:cNvPr>
        <xdr:cNvSpPr/>
      </xdr:nvSpPr>
      <xdr:spPr bwMode="auto">
        <a:xfrm>
          <a:off x="7467600" y="7973483"/>
          <a:ext cx="1171997" cy="13271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33</xdr:row>
      <xdr:rowOff>38100</xdr:rowOff>
    </xdr:from>
    <xdr:to>
      <xdr:col>25</xdr:col>
      <xdr:colOff>190499</xdr:colOff>
      <xdr:row>33</xdr:row>
      <xdr:rowOff>169333</xdr:rowOff>
    </xdr:to>
    <xdr:sp macro="" textlink="">
      <xdr:nvSpPr>
        <xdr:cNvPr id="74" name="大かっこ 73">
          <a:extLst>
            <a:ext uri="{FF2B5EF4-FFF2-40B4-BE49-F238E27FC236}">
              <a16:creationId xmlns:a16="http://schemas.microsoft.com/office/drawing/2014/main" id="{00000000-0008-0000-0500-00004A000000}"/>
            </a:ext>
          </a:extLst>
        </xdr:cNvPr>
        <xdr:cNvSpPr/>
      </xdr:nvSpPr>
      <xdr:spPr bwMode="auto">
        <a:xfrm>
          <a:off x="5111750" y="659765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35</xdr:row>
      <xdr:rowOff>38100</xdr:rowOff>
    </xdr:from>
    <xdr:to>
      <xdr:col>25</xdr:col>
      <xdr:colOff>190499</xdr:colOff>
      <xdr:row>35</xdr:row>
      <xdr:rowOff>169333</xdr:rowOff>
    </xdr:to>
    <xdr:sp macro="" textlink="">
      <xdr:nvSpPr>
        <xdr:cNvPr id="75" name="大かっこ 74">
          <a:extLst>
            <a:ext uri="{FF2B5EF4-FFF2-40B4-BE49-F238E27FC236}">
              <a16:creationId xmlns:a16="http://schemas.microsoft.com/office/drawing/2014/main" id="{00000000-0008-0000-0500-00004B000000}"/>
            </a:ext>
          </a:extLst>
        </xdr:cNvPr>
        <xdr:cNvSpPr/>
      </xdr:nvSpPr>
      <xdr:spPr bwMode="auto">
        <a:xfrm>
          <a:off x="5111750" y="705485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37</xdr:row>
      <xdr:rowOff>38100</xdr:rowOff>
    </xdr:from>
    <xdr:to>
      <xdr:col>25</xdr:col>
      <xdr:colOff>190499</xdr:colOff>
      <xdr:row>37</xdr:row>
      <xdr:rowOff>169333</xdr:rowOff>
    </xdr:to>
    <xdr:sp macro="" textlink="">
      <xdr:nvSpPr>
        <xdr:cNvPr id="76" name="大かっこ 75">
          <a:extLst>
            <a:ext uri="{FF2B5EF4-FFF2-40B4-BE49-F238E27FC236}">
              <a16:creationId xmlns:a16="http://schemas.microsoft.com/office/drawing/2014/main" id="{00000000-0008-0000-0500-00004C000000}"/>
            </a:ext>
          </a:extLst>
        </xdr:cNvPr>
        <xdr:cNvSpPr/>
      </xdr:nvSpPr>
      <xdr:spPr bwMode="auto">
        <a:xfrm>
          <a:off x="5111750" y="751205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39</xdr:row>
      <xdr:rowOff>38100</xdr:rowOff>
    </xdr:from>
    <xdr:to>
      <xdr:col>25</xdr:col>
      <xdr:colOff>190499</xdr:colOff>
      <xdr:row>39</xdr:row>
      <xdr:rowOff>169333</xdr:rowOff>
    </xdr:to>
    <xdr:sp macro="" textlink="">
      <xdr:nvSpPr>
        <xdr:cNvPr id="77" name="大かっこ 76">
          <a:extLst>
            <a:ext uri="{FF2B5EF4-FFF2-40B4-BE49-F238E27FC236}">
              <a16:creationId xmlns:a16="http://schemas.microsoft.com/office/drawing/2014/main" id="{00000000-0008-0000-0500-00004D000000}"/>
            </a:ext>
          </a:extLst>
        </xdr:cNvPr>
        <xdr:cNvSpPr/>
      </xdr:nvSpPr>
      <xdr:spPr bwMode="auto">
        <a:xfrm>
          <a:off x="5111750" y="796925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41</xdr:row>
      <xdr:rowOff>38100</xdr:rowOff>
    </xdr:from>
    <xdr:to>
      <xdr:col>25</xdr:col>
      <xdr:colOff>190499</xdr:colOff>
      <xdr:row>41</xdr:row>
      <xdr:rowOff>169333</xdr:rowOff>
    </xdr:to>
    <xdr:sp macro="" textlink="">
      <xdr:nvSpPr>
        <xdr:cNvPr id="78" name="大かっこ 77">
          <a:extLst>
            <a:ext uri="{FF2B5EF4-FFF2-40B4-BE49-F238E27FC236}">
              <a16:creationId xmlns:a16="http://schemas.microsoft.com/office/drawing/2014/main" id="{00000000-0008-0000-0500-00004E000000}"/>
            </a:ext>
          </a:extLst>
        </xdr:cNvPr>
        <xdr:cNvSpPr/>
      </xdr:nvSpPr>
      <xdr:spPr bwMode="auto">
        <a:xfrm>
          <a:off x="5111750" y="842645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15240</xdr:colOff>
          <xdr:row>32</xdr:row>
          <xdr:rowOff>22860</xdr:rowOff>
        </xdr:from>
        <xdr:to>
          <xdr:col>15</xdr:col>
          <xdr:colOff>22860</xdr:colOff>
          <xdr:row>32</xdr:row>
          <xdr:rowOff>213360</xdr:rowOff>
        </xdr:to>
        <xdr:sp macro="" textlink="">
          <xdr:nvSpPr>
            <xdr:cNvPr id="62515" name="Check Box 51" hidden="1">
              <a:extLst>
                <a:ext uri="{63B3BB69-23CF-44E3-9099-C40C66FF867C}">
                  <a14:compatExt spid="_x0000_s62515"/>
                </a:ext>
                <a:ext uri="{FF2B5EF4-FFF2-40B4-BE49-F238E27FC236}">
                  <a16:creationId xmlns:a16="http://schemas.microsoft.com/office/drawing/2014/main" id="{00000000-0008-0000-0500-00003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32</xdr:row>
          <xdr:rowOff>22860</xdr:rowOff>
        </xdr:from>
        <xdr:to>
          <xdr:col>12</xdr:col>
          <xdr:colOff>99060</xdr:colOff>
          <xdr:row>32</xdr:row>
          <xdr:rowOff>213360</xdr:rowOff>
        </xdr:to>
        <xdr:sp macro="" textlink="">
          <xdr:nvSpPr>
            <xdr:cNvPr id="62516" name="Check Box 52" hidden="1">
              <a:extLst>
                <a:ext uri="{63B3BB69-23CF-44E3-9099-C40C66FF867C}">
                  <a14:compatExt spid="_x0000_s62516"/>
                </a:ext>
                <a:ext uri="{FF2B5EF4-FFF2-40B4-BE49-F238E27FC236}">
                  <a16:creationId xmlns:a16="http://schemas.microsoft.com/office/drawing/2014/main" id="{00000000-0008-0000-0500-00003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32</xdr:row>
          <xdr:rowOff>22860</xdr:rowOff>
        </xdr:from>
        <xdr:to>
          <xdr:col>17</xdr:col>
          <xdr:colOff>289560</xdr:colOff>
          <xdr:row>32</xdr:row>
          <xdr:rowOff>213360</xdr:rowOff>
        </xdr:to>
        <xdr:sp macro="" textlink="">
          <xdr:nvSpPr>
            <xdr:cNvPr id="62517" name="Check Box 53" hidden="1">
              <a:extLst>
                <a:ext uri="{63B3BB69-23CF-44E3-9099-C40C66FF867C}">
                  <a14:compatExt spid="_x0000_s62517"/>
                </a:ext>
                <a:ext uri="{FF2B5EF4-FFF2-40B4-BE49-F238E27FC236}">
                  <a16:creationId xmlns:a16="http://schemas.microsoft.com/office/drawing/2014/main" id="{00000000-0008-0000-0500-00003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FW(F)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xdr:colOff>
          <xdr:row>23</xdr:row>
          <xdr:rowOff>22860</xdr:rowOff>
        </xdr:from>
        <xdr:to>
          <xdr:col>35</xdr:col>
          <xdr:colOff>213360</xdr:colOff>
          <xdr:row>25</xdr:row>
          <xdr:rowOff>22860</xdr:rowOff>
        </xdr:to>
        <xdr:sp macro="" textlink="">
          <xdr:nvSpPr>
            <xdr:cNvPr id="62518" name="Check Box 54" hidden="1">
              <a:extLst>
                <a:ext uri="{63B3BB69-23CF-44E3-9099-C40C66FF867C}">
                  <a14:compatExt spid="_x0000_s62518"/>
                </a:ext>
                <a:ext uri="{FF2B5EF4-FFF2-40B4-BE49-F238E27FC236}">
                  <a16:creationId xmlns:a16="http://schemas.microsoft.com/office/drawing/2014/main" id="{00000000-0008-0000-0500-00003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26</xdr:row>
          <xdr:rowOff>22860</xdr:rowOff>
        </xdr:from>
        <xdr:to>
          <xdr:col>29</xdr:col>
          <xdr:colOff>175260</xdr:colOff>
          <xdr:row>26</xdr:row>
          <xdr:rowOff>213360</xdr:rowOff>
        </xdr:to>
        <xdr:sp macro="" textlink="">
          <xdr:nvSpPr>
            <xdr:cNvPr id="62519" name="Check Box 55" hidden="1">
              <a:extLst>
                <a:ext uri="{63B3BB69-23CF-44E3-9099-C40C66FF867C}">
                  <a14:compatExt spid="_x0000_s62519"/>
                </a:ext>
                <a:ext uri="{FF2B5EF4-FFF2-40B4-BE49-F238E27FC236}">
                  <a16:creationId xmlns:a16="http://schemas.microsoft.com/office/drawing/2014/main" id="{00000000-0008-0000-0500-00003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CARE LABEL LIST（ACC</a:t>
              </a:r>
              <a:r>
                <a:rPr lang="ja-JP" altLang="en-US" sz="900" b="0" i="0" u="none" strike="noStrike" baseline="0">
                  <a:solidFill>
                    <a:srgbClr val="000000"/>
                  </a:solidFill>
                  <a:latin typeface="FangSong"/>
                  <a:ea typeface="FangSong"/>
                </a:rPr>
                <a:t>发</a:t>
              </a:r>
              <a:r>
                <a:rPr lang="ja-JP" altLang="en-US" sz="900" b="0" i="0" u="none" strike="noStrike" baseline="0">
                  <a:solidFill>
                    <a:srgbClr val="000000"/>
                  </a:solidFill>
                  <a:latin typeface="MS UI Gothic"/>
                  <a:ea typeface="MS UI Gothic"/>
                </a:rPr>
                <a:t>行后）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26</xdr:row>
          <xdr:rowOff>15240</xdr:rowOff>
        </xdr:from>
        <xdr:to>
          <xdr:col>35</xdr:col>
          <xdr:colOff>99060</xdr:colOff>
          <xdr:row>26</xdr:row>
          <xdr:rowOff>213360</xdr:rowOff>
        </xdr:to>
        <xdr:sp macro="" textlink="">
          <xdr:nvSpPr>
            <xdr:cNvPr id="62520" name="Check Box 56" hidden="1">
              <a:extLst>
                <a:ext uri="{63B3BB69-23CF-44E3-9099-C40C66FF867C}">
                  <a14:compatExt spid="_x0000_s62520"/>
                </a:ext>
                <a:ext uri="{FF2B5EF4-FFF2-40B4-BE49-F238E27FC236}">
                  <a16:creationId xmlns:a16="http://schemas.microsoft.com/office/drawing/2014/main" id="{00000000-0008-0000-0500-00003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素材</a:t>
              </a:r>
              <a:r>
                <a:rPr lang="ja-JP" altLang="en-US" sz="900" b="0" i="0" u="none" strike="noStrike" baseline="0">
                  <a:solidFill>
                    <a:srgbClr val="000000"/>
                  </a:solidFill>
                  <a:latin typeface="FangSong"/>
                  <a:ea typeface="FangSong"/>
                </a:rPr>
                <a:t>计</a:t>
              </a:r>
              <a:r>
                <a:rPr lang="ja-JP" altLang="en-US" sz="900" b="0" i="0" u="none" strike="noStrike" baseline="0">
                  <a:solidFill>
                    <a:srgbClr val="000000"/>
                  </a:solidFill>
                  <a:latin typeface="MS UI Gothic"/>
                  <a:ea typeface="MS UI Gothic"/>
                </a:rPr>
                <a:t>划</a:t>
              </a:r>
              <a:r>
                <a:rPr lang="ja-JP" altLang="en-US" sz="900" b="0" i="0" u="none" strike="noStrike" baseline="0">
                  <a:solidFill>
                    <a:srgbClr val="000000"/>
                  </a:solidFill>
                  <a:latin typeface="FangSong"/>
                  <a:ea typeface="FangSong"/>
                </a:rPr>
                <a:t>书</a:t>
              </a:r>
              <a:r>
                <a:rPr lang="ja-JP" altLang="en-US" sz="900" b="0" i="0" u="none" strike="noStrike" baseline="0">
                  <a:solidFill>
                    <a:srgbClr val="000000"/>
                  </a:solidFill>
                  <a:latin typeface="MS UI Gothic"/>
                  <a:ea typeface="MS UI Gothic"/>
                </a:rPr>
                <a:t>（ACC</a:t>
              </a:r>
              <a:r>
                <a:rPr lang="ja-JP" altLang="en-US" sz="900" b="0" i="0" u="none" strike="noStrike" baseline="0">
                  <a:solidFill>
                    <a:srgbClr val="000000"/>
                  </a:solidFill>
                  <a:latin typeface="FangSong"/>
                  <a:ea typeface="FangSong"/>
                </a:rPr>
                <a:t>发</a:t>
              </a:r>
              <a:r>
                <a:rPr lang="ja-JP" altLang="en-US" sz="900" b="0" i="0" u="none" strike="noStrike" baseline="0">
                  <a:solidFill>
                    <a:srgbClr val="000000"/>
                  </a:solidFill>
                  <a:latin typeface="MS UI Gothic"/>
                  <a:ea typeface="MS UI Gothic"/>
                </a:rPr>
                <a:t>行前）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39</xdr:row>
          <xdr:rowOff>22860</xdr:rowOff>
        </xdr:from>
        <xdr:to>
          <xdr:col>11</xdr:col>
          <xdr:colOff>152400</xdr:colOff>
          <xdr:row>39</xdr:row>
          <xdr:rowOff>213360</xdr:rowOff>
        </xdr:to>
        <xdr:sp macro="" textlink="">
          <xdr:nvSpPr>
            <xdr:cNvPr id="62521" name="Check Box 57" hidden="1">
              <a:extLst>
                <a:ext uri="{63B3BB69-23CF-44E3-9099-C40C66FF867C}">
                  <a14:compatExt spid="_x0000_s62521"/>
                </a:ext>
                <a:ext uri="{FF2B5EF4-FFF2-40B4-BE49-F238E27FC236}">
                  <a16:creationId xmlns:a16="http://schemas.microsoft.com/office/drawing/2014/main" id="{00000000-0008-0000-0500-00003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a:t>
              </a:r>
              <a:r>
                <a:rPr lang="ja-JP" altLang="en-US" sz="900" b="0" i="0" u="none" strike="noStrike" baseline="0">
                  <a:solidFill>
                    <a:srgbClr val="000000"/>
                  </a:solidFill>
                  <a:latin typeface="FangSong"/>
                  <a:ea typeface="FangSong"/>
                </a:rPr>
                <a:t>银丝</a:t>
              </a:r>
              <a:r>
                <a:rPr lang="ja-JP" altLang="en-US" sz="900" b="0" i="0" u="none" strike="noStrike" baseline="0">
                  <a:solidFill>
                    <a:srgbClr val="000000"/>
                  </a:solidFill>
                  <a:latin typeface="MS UI Gothic"/>
                  <a:ea typeface="MS UI Gothic"/>
                </a:rPr>
                <a:t>簿膜</a:t>
              </a:r>
              <a:r>
                <a:rPr lang="ja-JP" altLang="en-US" sz="900" b="0" i="0" u="none" strike="noStrike" baseline="0">
                  <a:solidFill>
                    <a:srgbClr val="000000"/>
                  </a:solidFill>
                  <a:latin typeface="FangSong"/>
                  <a:ea typeface="FangSong"/>
                </a:rPr>
                <a:t>线</a:t>
              </a:r>
              <a:r>
                <a:rPr lang="ja-JP" altLang="en-US" sz="900" b="0" i="0" u="none" strike="noStrike" baseline="0">
                  <a:solidFill>
                    <a:srgbClr val="000000"/>
                  </a:solidFill>
                  <a:latin typeface="MS UI Gothic"/>
                  <a:ea typeface="MS UI Gothic"/>
                </a:rPr>
                <a:t>（有金属成分）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39</xdr:row>
          <xdr:rowOff>15240</xdr:rowOff>
        </xdr:from>
        <xdr:to>
          <xdr:col>5</xdr:col>
          <xdr:colOff>22860</xdr:colOff>
          <xdr:row>39</xdr:row>
          <xdr:rowOff>213360</xdr:rowOff>
        </xdr:to>
        <xdr:sp macro="" textlink="">
          <xdr:nvSpPr>
            <xdr:cNvPr id="62522" name="Check Box 58" hidden="1">
              <a:extLst>
                <a:ext uri="{63B3BB69-23CF-44E3-9099-C40C66FF867C}">
                  <a14:compatExt spid="_x0000_s62522"/>
                </a:ext>
                <a:ext uri="{FF2B5EF4-FFF2-40B4-BE49-F238E27FC236}">
                  <a16:creationId xmlns:a16="http://schemas.microsoft.com/office/drawing/2014/main" id="{00000000-0008-0000-0500-00003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复合</a:t>
              </a:r>
              <a:r>
                <a:rPr lang="ja-JP" altLang="en-US" sz="900" b="0" i="0" u="none" strike="noStrike" baseline="0">
                  <a:solidFill>
                    <a:srgbClr val="000000"/>
                  </a:solidFill>
                  <a:latin typeface="FangSong"/>
                  <a:ea typeface="FangSong"/>
                </a:rPr>
                <a:t>纤维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39</xdr:row>
          <xdr:rowOff>7620</xdr:rowOff>
        </xdr:from>
        <xdr:to>
          <xdr:col>18</xdr:col>
          <xdr:colOff>60960</xdr:colOff>
          <xdr:row>39</xdr:row>
          <xdr:rowOff>213360</xdr:rowOff>
        </xdr:to>
        <xdr:sp macro="" textlink="">
          <xdr:nvSpPr>
            <xdr:cNvPr id="62523" name="Check Box 59" hidden="1">
              <a:extLst>
                <a:ext uri="{63B3BB69-23CF-44E3-9099-C40C66FF867C}">
                  <a14:compatExt spid="_x0000_s62523"/>
                </a:ext>
                <a:ext uri="{FF2B5EF4-FFF2-40B4-BE49-F238E27FC236}">
                  <a16:creationId xmlns:a16="http://schemas.microsoft.com/office/drawing/2014/main" id="{00000000-0008-0000-0500-00003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Lenzing公司生</a:t>
              </a:r>
              <a:r>
                <a:rPr lang="ja-JP" altLang="en-US" sz="900" b="0" i="0" u="none" strike="noStrike" baseline="0">
                  <a:solidFill>
                    <a:srgbClr val="000000"/>
                  </a:solidFill>
                  <a:latin typeface="FangSong"/>
                  <a:ea typeface="FangSong"/>
                </a:rPr>
                <a:t>产</a:t>
              </a:r>
              <a:r>
                <a:rPr lang="ja-JP" altLang="en-US" sz="900" b="0" i="0" u="none" strike="noStrike" baseline="0">
                  <a:solidFill>
                    <a:srgbClr val="000000"/>
                  </a:solidFill>
                  <a:latin typeface="MS UI Gothic"/>
                  <a:ea typeface="MS UI Gothic"/>
                </a:rPr>
                <a:t>莫代</a:t>
              </a:r>
              <a:r>
                <a:rPr lang="ja-JP" altLang="en-US" sz="900" b="0" i="0" u="none" strike="noStrike" baseline="0">
                  <a:solidFill>
                    <a:srgbClr val="000000"/>
                  </a:solidFill>
                  <a:latin typeface="FangSong"/>
                  <a:ea typeface="FangSong"/>
                </a:rPr>
                <a:t>尔</a:t>
              </a:r>
              <a:r>
                <a:rPr lang="ja-JP" altLang="en-US" sz="900" b="0" i="0" u="none" strike="noStrike" baseline="0">
                  <a:solidFill>
                    <a:srgbClr val="000000"/>
                  </a:solidFill>
                  <a:latin typeface="MS UI Gothic"/>
                  <a:ea typeface="MS UI Gothic"/>
                </a:rPr>
                <a:t>・莱</a:t>
              </a:r>
              <a:r>
                <a:rPr lang="ja-JP" altLang="en-US" sz="900" b="0" i="0" u="none" strike="noStrike" baseline="0">
                  <a:solidFill>
                    <a:srgbClr val="000000"/>
                  </a:solidFill>
                  <a:latin typeface="FangSong"/>
                  <a:ea typeface="FangSong"/>
                </a:rPr>
                <a:t>赛尔</a:t>
              </a:r>
            </a:p>
          </xdr:txBody>
        </xdr:sp>
        <xdr:clientData/>
      </xdr:twoCellAnchor>
    </mc:Choice>
    <mc:Fallback/>
  </mc:AlternateContent>
  <xdr:twoCellAnchor>
    <xdr:from>
      <xdr:col>31</xdr:col>
      <xdr:colOff>10584</xdr:colOff>
      <xdr:row>42</xdr:row>
      <xdr:rowOff>42334</xdr:rowOff>
    </xdr:from>
    <xdr:to>
      <xdr:col>35</xdr:col>
      <xdr:colOff>3810</xdr:colOff>
      <xdr:row>42</xdr:row>
      <xdr:rowOff>169334</xdr:rowOff>
    </xdr:to>
    <xdr:sp macro="" textlink="">
      <xdr:nvSpPr>
        <xdr:cNvPr id="88" name="大かっこ 87">
          <a:extLst>
            <a:ext uri="{FF2B5EF4-FFF2-40B4-BE49-F238E27FC236}">
              <a16:creationId xmlns:a16="http://schemas.microsoft.com/office/drawing/2014/main" id="{00000000-0008-0000-0500-000058000000}"/>
            </a:ext>
          </a:extLst>
        </xdr:cNvPr>
        <xdr:cNvSpPr/>
      </xdr:nvSpPr>
      <xdr:spPr bwMode="auto">
        <a:xfrm>
          <a:off x="7478184" y="8659284"/>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0</xdr:colOff>
      <xdr:row>43</xdr:row>
      <xdr:rowOff>38100</xdr:rowOff>
    </xdr:from>
    <xdr:to>
      <xdr:col>30</xdr:col>
      <xdr:colOff>318000</xdr:colOff>
      <xdr:row>43</xdr:row>
      <xdr:rowOff>164100</xdr:rowOff>
    </xdr:to>
    <xdr:sp macro="" textlink="">
      <xdr:nvSpPr>
        <xdr:cNvPr id="89" name="大かっこ 88">
          <a:extLst>
            <a:ext uri="{FF2B5EF4-FFF2-40B4-BE49-F238E27FC236}">
              <a16:creationId xmlns:a16="http://schemas.microsoft.com/office/drawing/2014/main" id="{00000000-0008-0000-0500-000059000000}"/>
            </a:ext>
          </a:extLst>
        </xdr:cNvPr>
        <xdr:cNvSpPr/>
      </xdr:nvSpPr>
      <xdr:spPr bwMode="auto">
        <a:xfrm>
          <a:off x="6280150" y="888365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0</xdr:colOff>
      <xdr:row>43</xdr:row>
      <xdr:rowOff>52916</xdr:rowOff>
    </xdr:from>
    <xdr:to>
      <xdr:col>25</xdr:col>
      <xdr:colOff>190499</xdr:colOff>
      <xdr:row>43</xdr:row>
      <xdr:rowOff>184149</xdr:rowOff>
    </xdr:to>
    <xdr:sp macro="" textlink="">
      <xdr:nvSpPr>
        <xdr:cNvPr id="90" name="大かっこ 89">
          <a:extLst>
            <a:ext uri="{FF2B5EF4-FFF2-40B4-BE49-F238E27FC236}">
              <a16:creationId xmlns:a16="http://schemas.microsoft.com/office/drawing/2014/main" id="{00000000-0008-0000-0500-00005A000000}"/>
            </a:ext>
          </a:extLst>
        </xdr:cNvPr>
        <xdr:cNvSpPr/>
      </xdr:nvSpPr>
      <xdr:spPr bwMode="auto">
        <a:xfrm>
          <a:off x="5111750" y="8898466"/>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31</xdr:col>
      <xdr:colOff>0</xdr:colOff>
      <xdr:row>43</xdr:row>
      <xdr:rowOff>42333</xdr:rowOff>
    </xdr:from>
    <xdr:to>
      <xdr:col>34</xdr:col>
      <xdr:colOff>238547</xdr:colOff>
      <xdr:row>43</xdr:row>
      <xdr:rowOff>175048</xdr:rowOff>
    </xdr:to>
    <xdr:sp macro="" textlink="">
      <xdr:nvSpPr>
        <xdr:cNvPr id="91" name="大かっこ 90">
          <a:extLst>
            <a:ext uri="{FF2B5EF4-FFF2-40B4-BE49-F238E27FC236}">
              <a16:creationId xmlns:a16="http://schemas.microsoft.com/office/drawing/2014/main" id="{00000000-0008-0000-0500-00005B000000}"/>
            </a:ext>
          </a:extLst>
        </xdr:cNvPr>
        <xdr:cNvSpPr/>
      </xdr:nvSpPr>
      <xdr:spPr bwMode="auto">
        <a:xfrm>
          <a:off x="7467600" y="8887883"/>
          <a:ext cx="1171997" cy="13271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22860</xdr:colOff>
          <xdr:row>42</xdr:row>
          <xdr:rowOff>15240</xdr:rowOff>
        </xdr:from>
        <xdr:to>
          <xdr:col>29</xdr:col>
          <xdr:colOff>175260</xdr:colOff>
          <xdr:row>43</xdr:row>
          <xdr:rowOff>0</xdr:rowOff>
        </xdr:to>
        <xdr:sp macro="" textlink="">
          <xdr:nvSpPr>
            <xdr:cNvPr id="62524" name="Check Box 60" hidden="1">
              <a:extLst>
                <a:ext uri="{63B3BB69-23CF-44E3-9099-C40C66FF867C}">
                  <a14:compatExt spid="_x0000_s62524"/>
                </a:ext>
                <a:ext uri="{FF2B5EF4-FFF2-40B4-BE49-F238E27FC236}">
                  <a16:creationId xmlns:a16="http://schemas.microsoft.com/office/drawing/2014/main" id="{00000000-0008-0000-0500-00003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腰</a:t>
              </a:r>
              <a:r>
                <a:rPr lang="ja-JP" altLang="en-US" sz="900" b="0" i="0" u="none" strike="noStrike" baseline="0">
                  <a:solidFill>
                    <a:srgbClr val="000000"/>
                  </a:solidFill>
                  <a:latin typeface="FangSong"/>
                  <a:ea typeface="FangSong"/>
                </a:rPr>
                <a:t>带</a:t>
              </a:r>
              <a:r>
                <a:rPr lang="ja-JP" altLang="en-US" sz="900" b="0" i="0" u="none" strike="noStrike" baseline="0">
                  <a:solidFill>
                    <a:srgbClr val="000000"/>
                  </a:solidFill>
                  <a:latin typeface="MS UI Gothic"/>
                  <a:ea typeface="MS UI Gothic"/>
                </a:rPr>
                <a:t>・包</a:t>
              </a:r>
              <a:r>
                <a:rPr lang="ja-JP" altLang="en-US" sz="900" b="0" i="0" u="none" strike="noStrike" baseline="0">
                  <a:solidFill>
                    <a:srgbClr val="000000"/>
                  </a:solidFill>
                  <a:latin typeface="FangSong"/>
                  <a:ea typeface="FangSong"/>
                </a:rPr>
                <a:t>类</a:t>
              </a:r>
              <a:r>
                <a:rPr lang="ja-JP" altLang="en-US" sz="900" b="0" i="0" u="none" strike="noStrike" baseline="0">
                  <a:solidFill>
                    <a:srgbClr val="000000"/>
                  </a:solidFill>
                  <a:latin typeface="MS UI Gothic"/>
                  <a:ea typeface="MS UI Gothic"/>
                </a:rPr>
                <a:t>・鞋</a:t>
              </a:r>
              <a:r>
                <a:rPr lang="ja-JP" altLang="en-US" sz="900" b="0" i="0" u="none" strike="noStrike" baseline="0">
                  <a:solidFill>
                    <a:srgbClr val="000000"/>
                  </a:solidFill>
                  <a:latin typeface="FangSong"/>
                  <a:ea typeface="FangSong"/>
                </a:rPr>
                <a:t>类</a:t>
              </a:r>
              <a:r>
                <a:rPr lang="ja-JP" altLang="en-US" sz="900" b="0" i="0" u="none" strike="noStrike" baseline="0">
                  <a:solidFill>
                    <a:srgbClr val="000000"/>
                  </a:solidFill>
                  <a:latin typeface="MS UI Gothic"/>
                  <a:ea typeface="MS UI Gothic"/>
                </a:rPr>
                <a:t>・</a:t>
              </a:r>
              <a:r>
                <a:rPr lang="ja-JP" altLang="en-US" sz="900" b="0" i="0" u="none" strike="noStrike" baseline="0">
                  <a:solidFill>
                    <a:srgbClr val="000000"/>
                  </a:solidFill>
                  <a:latin typeface="FangSong"/>
                  <a:ea typeface="FangSong"/>
                </a:rPr>
                <a:t>伞类特殊物性测试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9</xdr:row>
          <xdr:rowOff>99060</xdr:rowOff>
        </xdr:from>
        <xdr:to>
          <xdr:col>3</xdr:col>
          <xdr:colOff>152400</xdr:colOff>
          <xdr:row>9</xdr:row>
          <xdr:rowOff>304800</xdr:rowOff>
        </xdr:to>
        <xdr:sp macro="" textlink="">
          <xdr:nvSpPr>
            <xdr:cNvPr id="62525" name="Option Button 61" hidden="1">
              <a:extLst>
                <a:ext uri="{63B3BB69-23CF-44E3-9099-C40C66FF867C}">
                  <a14:compatExt spid="_x0000_s62525"/>
                </a:ext>
                <a:ext uri="{FF2B5EF4-FFF2-40B4-BE49-F238E27FC236}">
                  <a16:creationId xmlns:a16="http://schemas.microsoft.com/office/drawing/2014/main" id="{00000000-0008-0000-0500-00003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xdr:colOff>
          <xdr:row>9</xdr:row>
          <xdr:rowOff>91440</xdr:rowOff>
        </xdr:from>
        <xdr:to>
          <xdr:col>6</xdr:col>
          <xdr:colOff>99060</xdr:colOff>
          <xdr:row>9</xdr:row>
          <xdr:rowOff>312420</xdr:rowOff>
        </xdr:to>
        <xdr:sp macro="" textlink="">
          <xdr:nvSpPr>
            <xdr:cNvPr id="62526" name="Option Button 62" hidden="1">
              <a:extLst>
                <a:ext uri="{63B3BB69-23CF-44E3-9099-C40C66FF867C}">
                  <a14:compatExt spid="_x0000_s62526"/>
                </a:ext>
                <a:ext uri="{FF2B5EF4-FFF2-40B4-BE49-F238E27FC236}">
                  <a16:creationId xmlns:a16="http://schemas.microsoft.com/office/drawing/2014/main" id="{00000000-0008-0000-0500-00003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9</xdr:row>
          <xdr:rowOff>0</xdr:rowOff>
        </xdr:from>
        <xdr:to>
          <xdr:col>7</xdr:col>
          <xdr:colOff>22860</xdr:colOff>
          <xdr:row>9</xdr:row>
          <xdr:rowOff>388620</xdr:rowOff>
        </xdr:to>
        <xdr:sp macro="" textlink="">
          <xdr:nvSpPr>
            <xdr:cNvPr id="62527" name="Group Box 63" hidden="1">
              <a:extLst>
                <a:ext uri="{63B3BB69-23CF-44E3-9099-C40C66FF867C}">
                  <a14:compatExt spid="_x0000_s62527"/>
                </a:ext>
                <a:ext uri="{FF2B5EF4-FFF2-40B4-BE49-F238E27FC236}">
                  <a16:creationId xmlns:a16="http://schemas.microsoft.com/office/drawing/2014/main" id="{00000000-0008-0000-0500-00003FF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48</xdr:row>
          <xdr:rowOff>22860</xdr:rowOff>
        </xdr:from>
        <xdr:to>
          <xdr:col>10</xdr:col>
          <xdr:colOff>99060</xdr:colOff>
          <xdr:row>48</xdr:row>
          <xdr:rowOff>213360</xdr:rowOff>
        </xdr:to>
        <xdr:sp macro="" textlink="">
          <xdr:nvSpPr>
            <xdr:cNvPr id="62528" name="Option Button 64" hidden="1">
              <a:extLst>
                <a:ext uri="{63B3BB69-23CF-44E3-9099-C40C66FF867C}">
                  <a14:compatExt spid="_x0000_s62528"/>
                </a:ext>
                <a:ext uri="{FF2B5EF4-FFF2-40B4-BE49-F238E27FC236}">
                  <a16:creationId xmlns:a16="http://schemas.microsoft.com/office/drawing/2014/main" id="{00000000-0008-0000-0500-00004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198120</xdr:colOff>
          <xdr:row>48</xdr:row>
          <xdr:rowOff>22860</xdr:rowOff>
        </xdr:from>
        <xdr:to>
          <xdr:col>8</xdr:col>
          <xdr:colOff>106680</xdr:colOff>
          <xdr:row>48</xdr:row>
          <xdr:rowOff>213360</xdr:rowOff>
        </xdr:to>
        <xdr:sp macro="" textlink="">
          <xdr:nvSpPr>
            <xdr:cNvPr id="62529" name="Option Button 65" hidden="1">
              <a:extLst>
                <a:ext uri="{63B3BB69-23CF-44E3-9099-C40C66FF867C}">
                  <a14:compatExt spid="_x0000_s62529"/>
                </a:ext>
                <a:ext uri="{FF2B5EF4-FFF2-40B4-BE49-F238E27FC236}">
                  <a16:creationId xmlns:a16="http://schemas.microsoft.com/office/drawing/2014/main" id="{00000000-0008-0000-0500-00004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47</xdr:row>
          <xdr:rowOff>213360</xdr:rowOff>
        </xdr:from>
        <xdr:to>
          <xdr:col>11</xdr:col>
          <xdr:colOff>99060</xdr:colOff>
          <xdr:row>49</xdr:row>
          <xdr:rowOff>0</xdr:rowOff>
        </xdr:to>
        <xdr:sp macro="" textlink="">
          <xdr:nvSpPr>
            <xdr:cNvPr id="62530" name="Group Box 66" hidden="1">
              <a:extLst>
                <a:ext uri="{63B3BB69-23CF-44E3-9099-C40C66FF867C}">
                  <a14:compatExt spid="_x0000_s62530"/>
                </a:ext>
                <a:ext uri="{FF2B5EF4-FFF2-40B4-BE49-F238E27FC236}">
                  <a16:creationId xmlns:a16="http://schemas.microsoft.com/office/drawing/2014/main" id="{00000000-0008-0000-0500-000042F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22</xdr:row>
          <xdr:rowOff>30480</xdr:rowOff>
        </xdr:from>
        <xdr:to>
          <xdr:col>18</xdr:col>
          <xdr:colOff>175260</xdr:colOff>
          <xdr:row>22</xdr:row>
          <xdr:rowOff>213360</xdr:rowOff>
        </xdr:to>
        <xdr:sp macro="" textlink="">
          <xdr:nvSpPr>
            <xdr:cNvPr id="62531" name="Check Box 67" hidden="1">
              <a:extLst>
                <a:ext uri="{63B3BB69-23CF-44E3-9099-C40C66FF867C}">
                  <a14:compatExt spid="_x0000_s62531"/>
                </a:ext>
                <a:ext uri="{FF2B5EF4-FFF2-40B4-BE49-F238E27FC236}">
                  <a16:creationId xmlns:a16="http://schemas.microsoft.com/office/drawing/2014/main" id="{00000000-0008-0000-0500-00004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24</xdr:row>
          <xdr:rowOff>15240</xdr:rowOff>
        </xdr:from>
        <xdr:to>
          <xdr:col>18</xdr:col>
          <xdr:colOff>175260</xdr:colOff>
          <xdr:row>24</xdr:row>
          <xdr:rowOff>213360</xdr:rowOff>
        </xdr:to>
        <xdr:sp macro="" textlink="">
          <xdr:nvSpPr>
            <xdr:cNvPr id="62532" name="Check Box 68" hidden="1">
              <a:extLst>
                <a:ext uri="{63B3BB69-23CF-44E3-9099-C40C66FF867C}">
                  <a14:compatExt spid="_x0000_s62532"/>
                </a:ext>
                <a:ext uri="{FF2B5EF4-FFF2-40B4-BE49-F238E27FC236}">
                  <a16:creationId xmlns:a16="http://schemas.microsoft.com/office/drawing/2014/main" id="{00000000-0008-0000-0500-00004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Used wash</a:t>
              </a:r>
            </a:p>
          </xdr:txBody>
        </xdr:sp>
        <xdr:clientData/>
      </xdr:twoCellAnchor>
    </mc:Choice>
    <mc:Fallback/>
  </mc:AlternateContent>
  <xdr:twoCellAnchor>
    <xdr:from>
      <xdr:col>13</xdr:col>
      <xdr:colOff>100118</xdr:colOff>
      <xdr:row>3</xdr:row>
      <xdr:rowOff>84666</xdr:rowOff>
    </xdr:from>
    <xdr:to>
      <xdr:col>21</xdr:col>
      <xdr:colOff>193889</xdr:colOff>
      <xdr:row>8</xdr:row>
      <xdr:rowOff>37465</xdr:rowOff>
    </xdr:to>
    <xdr:grpSp>
      <xdr:nvGrpSpPr>
        <xdr:cNvPr id="101" name="グループ化 100">
          <a:extLst>
            <a:ext uri="{FF2B5EF4-FFF2-40B4-BE49-F238E27FC236}">
              <a16:creationId xmlns:a16="http://schemas.microsoft.com/office/drawing/2014/main" id="{00000000-0008-0000-0500-000065000000}"/>
            </a:ext>
          </a:extLst>
        </xdr:cNvPr>
        <xdr:cNvGrpSpPr/>
      </xdr:nvGrpSpPr>
      <xdr:grpSpPr>
        <a:xfrm>
          <a:off x="3228975" y="86571"/>
          <a:ext cx="2023747" cy="1019811"/>
          <a:chOff x="3880633" y="787837"/>
          <a:chExt cx="1342683" cy="1041719"/>
        </a:xfrm>
      </xdr:grpSpPr>
      <xdr:sp macro="" textlink="">
        <xdr:nvSpPr>
          <xdr:cNvPr id="102" name="AutoShape 8">
            <a:extLst>
              <a:ext uri="{FF2B5EF4-FFF2-40B4-BE49-F238E27FC236}">
                <a16:creationId xmlns:a16="http://schemas.microsoft.com/office/drawing/2014/main" id="{00000000-0008-0000-0500-000066000000}"/>
              </a:ext>
            </a:extLst>
          </xdr:cNvPr>
          <xdr:cNvSpPr>
            <a:spLocks/>
          </xdr:cNvSpPr>
        </xdr:nvSpPr>
        <xdr:spPr bwMode="auto">
          <a:xfrm>
            <a:off x="4048707" y="1000726"/>
            <a:ext cx="1174609" cy="828830"/>
          </a:xfrm>
          <a:prstGeom prst="borderCallout2">
            <a:avLst>
              <a:gd name="adj1" fmla="val 28569"/>
              <a:gd name="adj2" fmla="val -4019"/>
              <a:gd name="adj3" fmla="val 28569"/>
              <a:gd name="adj4" fmla="val -28139"/>
              <a:gd name="adj5" fmla="val 75981"/>
              <a:gd name="adj6" fmla="val -42004"/>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FangSong" panose="02010609060101010101" pitchFamily="49" charset="-122"/>
                <a:ea typeface="FangSong" panose="02010609060101010101" pitchFamily="49" charset="-122"/>
              </a:rPr>
              <a:t>区分</a:t>
            </a:r>
            <a:endParaRPr lang="en-US" altLang="ja-JP" sz="1200" b="1" i="0" u="sng" strike="noStrike" baseline="0">
              <a:solidFill>
                <a:srgbClr val="000000"/>
              </a:solidFill>
              <a:latin typeface="FangSong" panose="02010609060101010101" pitchFamily="49" charset="-122"/>
              <a:ea typeface="FangSong" panose="02010609060101010101" pitchFamily="49" charset="-122"/>
            </a:endParaRPr>
          </a:p>
          <a:p>
            <a:pPr algn="l" rtl="0">
              <a:lnSpc>
                <a:spcPts val="1300"/>
              </a:lnSpc>
              <a:defRPr sz="1000"/>
            </a:pPr>
            <a:r>
              <a:rPr lang="ja-JP" altLang="en-US" sz="1200" b="0" i="0" baseline="0">
                <a:effectLst/>
                <a:latin typeface="FangSong" panose="02010609060101010101" pitchFamily="49" charset="-122"/>
                <a:ea typeface="FangSong" panose="02010609060101010101" pitchFamily="49" charset="-122"/>
                <a:cs typeface="+mn-cs"/>
              </a:rPr>
              <a:t>请选择适合的选项</a:t>
            </a:r>
            <a:r>
              <a:rPr lang="ja-JP" altLang="ja-JP" sz="1200" b="0" i="0" baseline="0">
                <a:effectLst/>
                <a:latin typeface="FangSong" panose="02010609060101010101" pitchFamily="49" charset="-122"/>
                <a:ea typeface="FangSong" panose="02010609060101010101" pitchFamily="49" charset="-122"/>
                <a:cs typeface="+mn-cs"/>
              </a:rPr>
              <a:t>。</a:t>
            </a:r>
            <a:endParaRPr lang="ja-JP" altLang="en-US" sz="1200" b="0">
              <a:latin typeface="FangSong" panose="02010609060101010101" pitchFamily="49" charset="-122"/>
              <a:ea typeface="FangSong" panose="02010609060101010101" pitchFamily="49" charset="-122"/>
            </a:endParaRPr>
          </a:p>
        </xdr:txBody>
      </xdr:sp>
      <xdr:sp macro="" textlink="">
        <xdr:nvSpPr>
          <xdr:cNvPr id="103" name="フローチャート : 結合子 120">
            <a:extLst>
              <a:ext uri="{FF2B5EF4-FFF2-40B4-BE49-F238E27FC236}">
                <a16:creationId xmlns:a16="http://schemas.microsoft.com/office/drawing/2014/main" id="{00000000-0008-0000-0500-000067000000}"/>
              </a:ext>
            </a:extLst>
          </xdr:cNvPr>
          <xdr:cNvSpPr/>
        </xdr:nvSpPr>
        <xdr:spPr bwMode="auto">
          <a:xfrm>
            <a:off x="3880633" y="787837"/>
            <a:ext cx="259135" cy="408973"/>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1</a:t>
            </a:r>
            <a:endParaRPr kumimoji="1" lang="ja-JP" altLang="en-US" sz="1800" b="1">
              <a:latin typeface="+mj-ea"/>
              <a:ea typeface="+mj-ea"/>
            </a:endParaRPr>
          </a:p>
        </xdr:txBody>
      </xdr:sp>
    </xdr:grpSp>
    <xdr:clientData/>
  </xdr:twoCellAnchor>
  <xdr:twoCellAnchor>
    <xdr:from>
      <xdr:col>8</xdr:col>
      <xdr:colOff>103293</xdr:colOff>
      <xdr:row>8</xdr:row>
      <xdr:rowOff>130173</xdr:rowOff>
    </xdr:from>
    <xdr:to>
      <xdr:col>20</xdr:col>
      <xdr:colOff>26105</xdr:colOff>
      <xdr:row>13</xdr:row>
      <xdr:rowOff>1412</xdr:rowOff>
    </xdr:to>
    <xdr:grpSp>
      <xdr:nvGrpSpPr>
        <xdr:cNvPr id="104" name="グループ化 103">
          <a:extLst>
            <a:ext uri="{FF2B5EF4-FFF2-40B4-BE49-F238E27FC236}">
              <a16:creationId xmlns:a16="http://schemas.microsoft.com/office/drawing/2014/main" id="{00000000-0008-0000-0500-000068000000}"/>
            </a:ext>
          </a:extLst>
        </xdr:cNvPr>
        <xdr:cNvGrpSpPr/>
      </xdr:nvGrpSpPr>
      <xdr:grpSpPr>
        <a:xfrm>
          <a:off x="1995805" y="1202900"/>
          <a:ext cx="2810157" cy="1232679"/>
          <a:chOff x="1637012" y="1580442"/>
          <a:chExt cx="2871562" cy="1208727"/>
        </a:xfrm>
      </xdr:grpSpPr>
      <xdr:sp macro="" textlink="">
        <xdr:nvSpPr>
          <xdr:cNvPr id="105" name="AutoShape 9">
            <a:extLst>
              <a:ext uri="{FF2B5EF4-FFF2-40B4-BE49-F238E27FC236}">
                <a16:creationId xmlns:a16="http://schemas.microsoft.com/office/drawing/2014/main" id="{00000000-0008-0000-0500-000069000000}"/>
              </a:ext>
            </a:extLst>
          </xdr:cNvPr>
          <xdr:cNvSpPr>
            <a:spLocks/>
          </xdr:cNvSpPr>
        </xdr:nvSpPr>
        <xdr:spPr bwMode="auto">
          <a:xfrm>
            <a:off x="1813402" y="1843723"/>
            <a:ext cx="2695172" cy="945446"/>
          </a:xfrm>
          <a:prstGeom prst="borderCallout2">
            <a:avLst>
              <a:gd name="adj1" fmla="val 28283"/>
              <a:gd name="adj2" fmla="val -251"/>
              <a:gd name="adj3" fmla="val 28283"/>
              <a:gd name="adj4" fmla="val -15396"/>
              <a:gd name="adj5" fmla="val 129979"/>
              <a:gd name="adj6" fmla="val -46107"/>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FangSong" panose="02010609060101010101" pitchFamily="49" charset="-122"/>
                <a:ea typeface="FangSong" panose="02010609060101010101" pitchFamily="49" charset="-122"/>
              </a:rPr>
              <a:t>须记载在证明书上的委托公司名</a:t>
            </a:r>
            <a:endParaRPr lang="en-US" altLang="ja-JP" sz="1200" b="1" i="0" u="sng" strike="noStrike" baseline="0">
              <a:solidFill>
                <a:srgbClr val="000000"/>
              </a:solidFill>
              <a:latin typeface="FangSong" panose="02010609060101010101" pitchFamily="49" charset="-122"/>
              <a:ea typeface="FangSong" panose="02010609060101010101" pitchFamily="49" charset="-122"/>
            </a:endParaRP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请填写须记载在证明书上的委托公司名。</a:t>
            </a: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如没有填写，将会记载委托人名称。</a:t>
            </a:r>
            <a:endParaRPr lang="en-US" altLang="ja-JP" sz="1200" b="0" i="0" u="none" strike="noStrike" baseline="0">
              <a:solidFill>
                <a:srgbClr val="000000"/>
              </a:solidFill>
              <a:latin typeface="FangSong" panose="02010609060101010101" pitchFamily="49" charset="-122"/>
              <a:ea typeface="FangSong" panose="02010609060101010101" pitchFamily="49" charset="-122"/>
            </a:endParaRPr>
          </a:p>
        </xdr:txBody>
      </xdr:sp>
      <xdr:sp macro="" textlink="">
        <xdr:nvSpPr>
          <xdr:cNvPr id="106" name="フローチャート : 結合子 123">
            <a:extLst>
              <a:ext uri="{FF2B5EF4-FFF2-40B4-BE49-F238E27FC236}">
                <a16:creationId xmlns:a16="http://schemas.microsoft.com/office/drawing/2014/main" id="{00000000-0008-0000-0500-00006A000000}"/>
              </a:ext>
            </a:extLst>
          </xdr:cNvPr>
          <xdr:cNvSpPr/>
        </xdr:nvSpPr>
        <xdr:spPr bwMode="auto">
          <a:xfrm>
            <a:off x="1637012" y="1580442"/>
            <a:ext cx="388055"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2</a:t>
            </a:r>
            <a:endParaRPr kumimoji="1" lang="ja-JP" altLang="en-US" sz="1800" b="1">
              <a:latin typeface="+mj-ea"/>
              <a:ea typeface="+mj-ea"/>
            </a:endParaRPr>
          </a:p>
        </xdr:txBody>
      </xdr:sp>
    </xdr:grpSp>
    <xdr:clientData/>
  </xdr:twoCellAnchor>
  <xdr:twoCellAnchor>
    <xdr:from>
      <xdr:col>18</xdr:col>
      <xdr:colOff>243346</xdr:colOff>
      <xdr:row>13</xdr:row>
      <xdr:rowOff>146049</xdr:rowOff>
    </xdr:from>
    <xdr:to>
      <xdr:col>32</xdr:col>
      <xdr:colOff>241582</xdr:colOff>
      <xdr:row>18</xdr:row>
      <xdr:rowOff>25611</xdr:rowOff>
    </xdr:to>
    <xdr:grpSp>
      <xdr:nvGrpSpPr>
        <xdr:cNvPr id="107" name="グループ化 106">
          <a:extLst>
            <a:ext uri="{FF2B5EF4-FFF2-40B4-BE49-F238E27FC236}">
              <a16:creationId xmlns:a16="http://schemas.microsoft.com/office/drawing/2014/main" id="{00000000-0008-0000-0500-00006B000000}"/>
            </a:ext>
          </a:extLst>
        </xdr:cNvPr>
        <xdr:cNvGrpSpPr/>
      </xdr:nvGrpSpPr>
      <xdr:grpSpPr>
        <a:xfrm>
          <a:off x="4723906" y="2578311"/>
          <a:ext cx="3257903" cy="978323"/>
          <a:chOff x="1637012" y="1580442"/>
          <a:chExt cx="3340587" cy="993007"/>
        </a:xfrm>
      </xdr:grpSpPr>
      <xdr:sp macro="" textlink="">
        <xdr:nvSpPr>
          <xdr:cNvPr id="108" name="AutoShape 9">
            <a:extLst>
              <a:ext uri="{FF2B5EF4-FFF2-40B4-BE49-F238E27FC236}">
                <a16:creationId xmlns:a16="http://schemas.microsoft.com/office/drawing/2014/main" id="{00000000-0008-0000-0500-00006C000000}"/>
              </a:ext>
            </a:extLst>
          </xdr:cNvPr>
          <xdr:cNvSpPr>
            <a:spLocks/>
          </xdr:cNvSpPr>
        </xdr:nvSpPr>
        <xdr:spPr bwMode="auto">
          <a:xfrm>
            <a:off x="1813402" y="1843724"/>
            <a:ext cx="3164197" cy="729725"/>
          </a:xfrm>
          <a:prstGeom prst="borderCallout2">
            <a:avLst>
              <a:gd name="adj1" fmla="val 28283"/>
              <a:gd name="adj2" fmla="val -251"/>
              <a:gd name="adj3" fmla="val 28283"/>
              <a:gd name="adj4" fmla="val -15396"/>
              <a:gd name="adj5" fmla="val 92450"/>
              <a:gd name="adj6" fmla="val -31599"/>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FangSong" panose="02010609060101010101" pitchFamily="49" charset="-122"/>
                <a:ea typeface="FangSong" panose="02010609060101010101" pitchFamily="49" charset="-122"/>
              </a:rPr>
              <a:t>优衣库事务所</a:t>
            </a:r>
            <a:endParaRPr lang="en-US" altLang="ja-JP" sz="1200" b="1" i="0" u="sng" strike="noStrike" baseline="0">
              <a:solidFill>
                <a:srgbClr val="000000"/>
              </a:solidFill>
              <a:latin typeface="FangSong" panose="02010609060101010101" pitchFamily="49" charset="-122"/>
              <a:ea typeface="FangSong" panose="02010609060101010101" pitchFamily="49" charset="-122"/>
            </a:endParaRP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请选择报告书将会提交送到的优衣库事务所。</a:t>
            </a:r>
            <a:endParaRPr lang="en-US" altLang="ja-JP" sz="1200" b="0" i="0" u="none" strike="noStrike" baseline="0">
              <a:solidFill>
                <a:srgbClr val="000000"/>
              </a:solidFill>
              <a:latin typeface="FangSong" panose="02010609060101010101" pitchFamily="49" charset="-122"/>
              <a:ea typeface="FangSong" panose="02010609060101010101" pitchFamily="49" charset="-122"/>
            </a:endParaRPr>
          </a:p>
        </xdr:txBody>
      </xdr:sp>
      <xdr:sp macro="" textlink="">
        <xdr:nvSpPr>
          <xdr:cNvPr id="109" name="フローチャート : 結合子 126">
            <a:extLst>
              <a:ext uri="{FF2B5EF4-FFF2-40B4-BE49-F238E27FC236}">
                <a16:creationId xmlns:a16="http://schemas.microsoft.com/office/drawing/2014/main" id="{00000000-0008-0000-0500-00006D000000}"/>
              </a:ext>
            </a:extLst>
          </xdr:cNvPr>
          <xdr:cNvSpPr/>
        </xdr:nvSpPr>
        <xdr:spPr bwMode="auto">
          <a:xfrm>
            <a:off x="1637012" y="1580442"/>
            <a:ext cx="388055"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3</a:t>
            </a:r>
            <a:endParaRPr kumimoji="1" lang="ja-JP" altLang="en-US" sz="1800" b="1">
              <a:latin typeface="+mj-ea"/>
              <a:ea typeface="+mj-ea"/>
            </a:endParaRPr>
          </a:p>
        </xdr:txBody>
      </xdr:sp>
    </xdr:grpSp>
    <xdr:clientData/>
  </xdr:twoCellAnchor>
  <xdr:twoCellAnchor>
    <xdr:from>
      <xdr:col>5</xdr:col>
      <xdr:colOff>16933</xdr:colOff>
      <xdr:row>19</xdr:row>
      <xdr:rowOff>14181</xdr:rowOff>
    </xdr:from>
    <xdr:to>
      <xdr:col>18</xdr:col>
      <xdr:colOff>131515</xdr:colOff>
      <xdr:row>25</xdr:row>
      <xdr:rowOff>114935</xdr:rowOff>
    </xdr:to>
    <xdr:grpSp>
      <xdr:nvGrpSpPr>
        <xdr:cNvPr id="110" name="グループ化 109">
          <a:extLst>
            <a:ext uri="{FF2B5EF4-FFF2-40B4-BE49-F238E27FC236}">
              <a16:creationId xmlns:a16="http://schemas.microsoft.com/office/drawing/2014/main" id="{00000000-0008-0000-0500-00006E000000}"/>
            </a:ext>
          </a:extLst>
        </xdr:cNvPr>
        <xdr:cNvGrpSpPr/>
      </xdr:nvGrpSpPr>
      <xdr:grpSpPr>
        <a:xfrm>
          <a:off x="1184910" y="3743324"/>
          <a:ext cx="3427165" cy="1091778"/>
          <a:chOff x="889000" y="4291141"/>
          <a:chExt cx="3485444" cy="880580"/>
        </a:xfrm>
      </xdr:grpSpPr>
      <xdr:sp macro="" textlink="">
        <xdr:nvSpPr>
          <xdr:cNvPr id="111" name="AutoShape 7">
            <a:extLst>
              <a:ext uri="{FF2B5EF4-FFF2-40B4-BE49-F238E27FC236}">
                <a16:creationId xmlns:a16="http://schemas.microsoft.com/office/drawing/2014/main" id="{00000000-0008-0000-0500-00006F000000}"/>
              </a:ext>
            </a:extLst>
          </xdr:cNvPr>
          <xdr:cNvSpPr>
            <a:spLocks/>
          </xdr:cNvSpPr>
        </xdr:nvSpPr>
        <xdr:spPr bwMode="auto">
          <a:xfrm>
            <a:off x="1121833" y="4468480"/>
            <a:ext cx="3252611" cy="703241"/>
          </a:xfrm>
          <a:prstGeom prst="borderCallout2">
            <a:avLst>
              <a:gd name="adj1" fmla="val 14458"/>
              <a:gd name="adj2" fmla="val -2060"/>
              <a:gd name="adj3" fmla="val 14458"/>
              <a:gd name="adj4" fmla="val -11597"/>
              <a:gd name="adj5" fmla="val 122047"/>
              <a:gd name="adj6" fmla="val -23424"/>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FangSong" panose="02010609060101010101" pitchFamily="49" charset="-122"/>
                <a:ea typeface="FangSong" panose="02010609060101010101" pitchFamily="49" charset="-122"/>
              </a:rPr>
              <a:t>样品编号・大货编号</a:t>
            </a:r>
            <a:endParaRPr lang="en-US" altLang="ja-JP" sz="1200" b="1" i="0" u="sng" strike="noStrike" baseline="0">
              <a:solidFill>
                <a:srgbClr val="000000"/>
              </a:solidFill>
              <a:latin typeface="FangSong" panose="02010609060101010101" pitchFamily="49" charset="-122"/>
              <a:ea typeface="FangSong" panose="02010609060101010101" pitchFamily="49" charset="-122"/>
            </a:endParaRP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如果是</a:t>
            </a:r>
            <a:r>
              <a:rPr lang="en-US" altLang="ja-JP" sz="1200" b="0" i="0" u="none" strike="noStrike" baseline="0">
                <a:solidFill>
                  <a:srgbClr val="000000"/>
                </a:solidFill>
                <a:latin typeface="FangSong" panose="02010609060101010101" pitchFamily="49" charset="-122"/>
                <a:ea typeface="FangSong" panose="02010609060101010101" pitchFamily="49" charset="-122"/>
              </a:rPr>
              <a:t>UQ</a:t>
            </a:r>
            <a:r>
              <a:rPr lang="ja-JP" altLang="en-US" sz="1200" b="0" i="0" u="none" strike="noStrike" baseline="0">
                <a:solidFill>
                  <a:srgbClr val="000000"/>
                </a:solidFill>
                <a:latin typeface="FangSong" panose="02010609060101010101" pitchFamily="49" charset="-122"/>
                <a:ea typeface="FangSong" panose="02010609060101010101" pitchFamily="49" charset="-122"/>
              </a:rPr>
              <a:t>的样品，请务必填写。</a:t>
            </a: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在未确定的情况下，请填写ＵＱ编号未确定。</a:t>
            </a:r>
            <a:endParaRPr lang="ja-JP" altLang="en-US" sz="1200">
              <a:latin typeface="FangSong" panose="02010609060101010101" pitchFamily="49" charset="-122"/>
              <a:ea typeface="FangSong" panose="02010609060101010101" pitchFamily="49" charset="-122"/>
            </a:endParaRPr>
          </a:p>
        </xdr:txBody>
      </xdr:sp>
      <xdr:sp macro="" textlink="">
        <xdr:nvSpPr>
          <xdr:cNvPr id="112" name="フローチャート : 結合子 132">
            <a:extLst>
              <a:ext uri="{FF2B5EF4-FFF2-40B4-BE49-F238E27FC236}">
                <a16:creationId xmlns:a16="http://schemas.microsoft.com/office/drawing/2014/main" id="{00000000-0008-0000-0500-000070000000}"/>
              </a:ext>
            </a:extLst>
          </xdr:cNvPr>
          <xdr:cNvSpPr/>
        </xdr:nvSpPr>
        <xdr:spPr bwMode="auto">
          <a:xfrm>
            <a:off x="889000" y="4291141"/>
            <a:ext cx="388055" cy="294969"/>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4</a:t>
            </a:r>
            <a:endParaRPr kumimoji="1" lang="ja-JP" altLang="en-US" sz="1800" b="1">
              <a:latin typeface="+mj-ea"/>
              <a:ea typeface="+mj-ea"/>
            </a:endParaRPr>
          </a:p>
        </xdr:txBody>
      </xdr:sp>
    </xdr:grpSp>
    <xdr:clientData/>
  </xdr:twoCellAnchor>
  <xdr:twoCellAnchor>
    <xdr:from>
      <xdr:col>4</xdr:col>
      <xdr:colOff>105834</xdr:colOff>
      <xdr:row>31</xdr:row>
      <xdr:rowOff>60536</xdr:rowOff>
    </xdr:from>
    <xdr:to>
      <xdr:col>17</xdr:col>
      <xdr:colOff>269029</xdr:colOff>
      <xdr:row>36</xdr:row>
      <xdr:rowOff>14041</xdr:rowOff>
    </xdr:to>
    <xdr:grpSp>
      <xdr:nvGrpSpPr>
        <xdr:cNvPr id="113" name="グループ化 112">
          <a:extLst>
            <a:ext uri="{FF2B5EF4-FFF2-40B4-BE49-F238E27FC236}">
              <a16:creationId xmlns:a16="http://schemas.microsoft.com/office/drawing/2014/main" id="{00000000-0008-0000-0500-000071000000}"/>
            </a:ext>
          </a:extLst>
        </xdr:cNvPr>
        <xdr:cNvGrpSpPr/>
      </xdr:nvGrpSpPr>
      <xdr:grpSpPr>
        <a:xfrm>
          <a:off x="1024679" y="6173893"/>
          <a:ext cx="3414183" cy="1125291"/>
          <a:chOff x="889000" y="4291141"/>
          <a:chExt cx="3485444" cy="880580"/>
        </a:xfrm>
      </xdr:grpSpPr>
      <xdr:sp macro="" textlink="">
        <xdr:nvSpPr>
          <xdr:cNvPr id="114" name="AutoShape 7">
            <a:extLst>
              <a:ext uri="{FF2B5EF4-FFF2-40B4-BE49-F238E27FC236}">
                <a16:creationId xmlns:a16="http://schemas.microsoft.com/office/drawing/2014/main" id="{00000000-0008-0000-0500-000072000000}"/>
              </a:ext>
            </a:extLst>
          </xdr:cNvPr>
          <xdr:cNvSpPr>
            <a:spLocks/>
          </xdr:cNvSpPr>
        </xdr:nvSpPr>
        <xdr:spPr bwMode="auto">
          <a:xfrm>
            <a:off x="1121833" y="4468480"/>
            <a:ext cx="3252611" cy="703241"/>
          </a:xfrm>
          <a:prstGeom prst="borderCallout2">
            <a:avLst>
              <a:gd name="adj1" fmla="val 14458"/>
              <a:gd name="adj2" fmla="val -2060"/>
              <a:gd name="adj3" fmla="val 14458"/>
              <a:gd name="adj4" fmla="val -11597"/>
              <a:gd name="adj5" fmla="val 118794"/>
              <a:gd name="adj6" fmla="val -23950"/>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FangSong" panose="02010609060101010101" pitchFamily="49" charset="-122"/>
                <a:ea typeface="FangSong" panose="02010609060101010101" pitchFamily="49" charset="-122"/>
              </a:rPr>
              <a:t>组成情报</a:t>
            </a:r>
            <a:endParaRPr lang="en-US" altLang="ja-JP" sz="1200" b="1" i="0" u="sng" strike="noStrike" baseline="0">
              <a:solidFill>
                <a:srgbClr val="000000"/>
              </a:solidFill>
              <a:latin typeface="FangSong" panose="02010609060101010101" pitchFamily="49" charset="-122"/>
              <a:ea typeface="FangSong" panose="02010609060101010101" pitchFamily="49" charset="-122"/>
            </a:endParaRPr>
          </a:p>
          <a:p>
            <a:pPr algn="l" rtl="0">
              <a:lnSpc>
                <a:spcPts val="1300"/>
              </a:lnSpc>
              <a:defRPr sz="1000"/>
            </a:pPr>
            <a:r>
              <a:rPr lang="ja-JP" altLang="en-US" sz="1200">
                <a:latin typeface="FangSong" panose="02010609060101010101" pitchFamily="49" charset="-122"/>
                <a:ea typeface="FangSong" panose="02010609060101010101" pitchFamily="49" charset="-122"/>
              </a:rPr>
              <a:t>如果是面料検査・付属検査，因为判定跟必须项目选定须要此情报的关系，请务必填写。</a:t>
            </a:r>
          </a:p>
        </xdr:txBody>
      </xdr:sp>
      <xdr:sp macro="" textlink="">
        <xdr:nvSpPr>
          <xdr:cNvPr id="115" name="フローチャート : 結合子 135">
            <a:extLst>
              <a:ext uri="{FF2B5EF4-FFF2-40B4-BE49-F238E27FC236}">
                <a16:creationId xmlns:a16="http://schemas.microsoft.com/office/drawing/2014/main" id="{00000000-0008-0000-0500-000073000000}"/>
              </a:ext>
            </a:extLst>
          </xdr:cNvPr>
          <xdr:cNvSpPr/>
        </xdr:nvSpPr>
        <xdr:spPr bwMode="auto">
          <a:xfrm>
            <a:off x="889000" y="4291141"/>
            <a:ext cx="388055" cy="294969"/>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5</a:t>
            </a:r>
            <a:endParaRPr kumimoji="1" lang="ja-JP" altLang="en-US" sz="1800" b="1">
              <a:latin typeface="+mj-ea"/>
              <a:ea typeface="+mj-ea"/>
            </a:endParaRPr>
          </a:p>
        </xdr:txBody>
      </xdr:sp>
    </xdr:grpSp>
    <xdr:clientData/>
  </xdr:twoCellAnchor>
  <xdr:twoCellAnchor>
    <xdr:from>
      <xdr:col>14</xdr:col>
      <xdr:colOff>156916</xdr:colOff>
      <xdr:row>35</xdr:row>
      <xdr:rowOff>155556</xdr:rowOff>
    </xdr:from>
    <xdr:to>
      <xdr:col>31</xdr:col>
      <xdr:colOff>91863</xdr:colOff>
      <xdr:row>40</xdr:row>
      <xdr:rowOff>46827</xdr:rowOff>
    </xdr:to>
    <xdr:grpSp>
      <xdr:nvGrpSpPr>
        <xdr:cNvPr id="116" name="グループ化 115">
          <a:extLst>
            <a:ext uri="{FF2B5EF4-FFF2-40B4-BE49-F238E27FC236}">
              <a16:creationId xmlns:a16="http://schemas.microsoft.com/office/drawing/2014/main" id="{00000000-0008-0000-0500-000074000000}"/>
            </a:ext>
          </a:extLst>
        </xdr:cNvPr>
        <xdr:cNvGrpSpPr/>
      </xdr:nvGrpSpPr>
      <xdr:grpSpPr>
        <a:xfrm>
          <a:off x="3598404" y="7204056"/>
          <a:ext cx="3905602" cy="1057343"/>
          <a:chOff x="1135945" y="7841474"/>
          <a:chExt cx="3965222" cy="897754"/>
        </a:xfrm>
      </xdr:grpSpPr>
      <xdr:sp macro="" textlink="">
        <xdr:nvSpPr>
          <xdr:cNvPr id="117" name="AutoShape 7">
            <a:extLst>
              <a:ext uri="{FF2B5EF4-FFF2-40B4-BE49-F238E27FC236}">
                <a16:creationId xmlns:a16="http://schemas.microsoft.com/office/drawing/2014/main" id="{00000000-0008-0000-0500-000075000000}"/>
              </a:ext>
            </a:extLst>
          </xdr:cNvPr>
          <xdr:cNvSpPr>
            <a:spLocks/>
          </xdr:cNvSpPr>
        </xdr:nvSpPr>
        <xdr:spPr bwMode="auto">
          <a:xfrm>
            <a:off x="1319389" y="8047505"/>
            <a:ext cx="3781778" cy="691723"/>
          </a:xfrm>
          <a:prstGeom prst="borderCallout2">
            <a:avLst>
              <a:gd name="adj1" fmla="val 14458"/>
              <a:gd name="adj2" fmla="val -2060"/>
              <a:gd name="adj3" fmla="val 14458"/>
              <a:gd name="adj4" fmla="val -11597"/>
              <a:gd name="adj5" fmla="val 57469"/>
              <a:gd name="adj6" fmla="val -25925"/>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请留意，此说明书打了阴影的栏裹已上锁，</a:t>
            </a:r>
            <a:endParaRPr lang="en-US" altLang="ja-JP" sz="1200" b="0" i="0" u="none" strike="noStrike" baseline="0">
              <a:solidFill>
                <a:srgbClr val="000000"/>
              </a:solidFill>
              <a:latin typeface="FangSong" panose="02010609060101010101" pitchFamily="49" charset="-122"/>
              <a:ea typeface="FangSong" panose="02010609060101010101" pitchFamily="49" charset="-122"/>
            </a:endParaRP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所不能填写。</a:t>
            </a:r>
            <a:endParaRPr lang="en-US" altLang="ja-JP" sz="1200" b="0" i="0" u="none" strike="noStrike" baseline="0">
              <a:solidFill>
                <a:srgbClr val="000000"/>
              </a:solidFill>
              <a:latin typeface="FangSong" panose="02010609060101010101" pitchFamily="49" charset="-122"/>
              <a:ea typeface="FangSong" panose="02010609060101010101" pitchFamily="49" charset="-122"/>
            </a:endParaRPr>
          </a:p>
        </xdr:txBody>
      </xdr:sp>
      <xdr:sp macro="" textlink="">
        <xdr:nvSpPr>
          <xdr:cNvPr id="118" name="フローチャート : 結合子 138">
            <a:extLst>
              <a:ext uri="{FF2B5EF4-FFF2-40B4-BE49-F238E27FC236}">
                <a16:creationId xmlns:a16="http://schemas.microsoft.com/office/drawing/2014/main" id="{00000000-0008-0000-0500-000076000000}"/>
              </a:ext>
            </a:extLst>
          </xdr:cNvPr>
          <xdr:cNvSpPr/>
        </xdr:nvSpPr>
        <xdr:spPr bwMode="auto">
          <a:xfrm>
            <a:off x="1135945" y="7841474"/>
            <a:ext cx="388055" cy="329191"/>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6</a:t>
            </a:r>
            <a:endParaRPr kumimoji="1" lang="ja-JP" altLang="en-US" sz="1800" b="1">
              <a:latin typeface="+mj-ea"/>
              <a:ea typeface="+mj-ea"/>
            </a:endParaRPr>
          </a:p>
        </xdr:txBody>
      </xdr:sp>
    </xdr:grpSp>
    <xdr:clientData/>
  </xdr:twoCellAnchor>
  <xdr:twoCellAnchor>
    <xdr:from>
      <xdr:col>4</xdr:col>
      <xdr:colOff>206657</xdr:colOff>
      <xdr:row>43</xdr:row>
      <xdr:rowOff>89604</xdr:rowOff>
    </xdr:from>
    <xdr:to>
      <xdr:col>20</xdr:col>
      <xdr:colOff>199248</xdr:colOff>
      <xdr:row>49</xdr:row>
      <xdr:rowOff>144498</xdr:rowOff>
    </xdr:to>
    <xdr:grpSp>
      <xdr:nvGrpSpPr>
        <xdr:cNvPr id="119" name="グループ化 118">
          <a:extLst>
            <a:ext uri="{FF2B5EF4-FFF2-40B4-BE49-F238E27FC236}">
              <a16:creationId xmlns:a16="http://schemas.microsoft.com/office/drawing/2014/main" id="{00000000-0008-0000-0500-000077000000}"/>
            </a:ext>
          </a:extLst>
        </xdr:cNvPr>
        <xdr:cNvGrpSpPr/>
      </xdr:nvGrpSpPr>
      <xdr:grpSpPr>
        <a:xfrm>
          <a:off x="1131217" y="9004581"/>
          <a:ext cx="3853603" cy="1446179"/>
          <a:chOff x="1135945" y="7831666"/>
          <a:chExt cx="3965222" cy="1401765"/>
        </a:xfrm>
      </xdr:grpSpPr>
      <xdr:sp macro="" textlink="">
        <xdr:nvSpPr>
          <xdr:cNvPr id="120" name="AutoShape 7">
            <a:extLst>
              <a:ext uri="{FF2B5EF4-FFF2-40B4-BE49-F238E27FC236}">
                <a16:creationId xmlns:a16="http://schemas.microsoft.com/office/drawing/2014/main" id="{00000000-0008-0000-0500-000078000000}"/>
              </a:ext>
            </a:extLst>
          </xdr:cNvPr>
          <xdr:cNvSpPr>
            <a:spLocks/>
          </xdr:cNvSpPr>
        </xdr:nvSpPr>
        <xdr:spPr bwMode="auto">
          <a:xfrm>
            <a:off x="1319389" y="8057443"/>
            <a:ext cx="3781778" cy="1175988"/>
          </a:xfrm>
          <a:prstGeom prst="borderCallout2">
            <a:avLst>
              <a:gd name="adj1" fmla="val 14458"/>
              <a:gd name="adj2" fmla="val -2060"/>
              <a:gd name="adj3" fmla="val 14458"/>
              <a:gd name="adj4" fmla="val -11597"/>
              <a:gd name="adj5" fmla="val -60755"/>
              <a:gd name="adj6" fmla="val -18366"/>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1" i="0" u="sng" strike="noStrike" baseline="0">
                <a:solidFill>
                  <a:srgbClr val="000000"/>
                </a:solidFill>
                <a:latin typeface="FangSong" panose="02010609060101010101" pitchFamily="49" charset="-122"/>
                <a:ea typeface="FangSong" panose="02010609060101010101" pitchFamily="49" charset="-122"/>
              </a:rPr>
              <a:t>素材・加工情报，项目</a:t>
            </a:r>
            <a:endParaRPr lang="en-US" altLang="ja-JP" sz="1200" b="1" i="0" u="sng" strike="noStrike" baseline="0">
              <a:solidFill>
                <a:srgbClr val="000000"/>
              </a:solidFill>
              <a:latin typeface="FangSong" panose="02010609060101010101" pitchFamily="49" charset="-122"/>
              <a:ea typeface="FangSong" panose="02010609060101010101" pitchFamily="49" charset="-122"/>
            </a:endParaRP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请务必打勾选择符合的选项。</a:t>
            </a: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如果有不明确的地方请事前向</a:t>
            </a:r>
            <a:r>
              <a:rPr lang="en-US" altLang="ja-JP" sz="1200" b="0" i="0" u="none" strike="noStrike" baseline="0">
                <a:solidFill>
                  <a:srgbClr val="000000"/>
                </a:solidFill>
                <a:latin typeface="FangSong" panose="02010609060101010101" pitchFamily="49" charset="-122"/>
                <a:ea typeface="FangSong" panose="02010609060101010101" pitchFamily="49" charset="-122"/>
              </a:rPr>
              <a:t>Uniqlo</a:t>
            </a:r>
            <a:r>
              <a:rPr lang="ja-JP" altLang="en-US" sz="1200" b="0" i="0" u="none" strike="noStrike" baseline="0">
                <a:solidFill>
                  <a:srgbClr val="000000"/>
                </a:solidFill>
                <a:latin typeface="FangSong" panose="02010609060101010101" pitchFamily="49" charset="-122"/>
                <a:ea typeface="FangSong" panose="02010609060101010101" pitchFamily="49" charset="-122"/>
              </a:rPr>
              <a:t>咨询确认。</a:t>
            </a:r>
          </a:p>
          <a:p>
            <a:pPr algn="l" rtl="0">
              <a:lnSpc>
                <a:spcPts val="1300"/>
              </a:lnSpc>
              <a:defRPr sz="1000"/>
            </a:pPr>
            <a:r>
              <a:rPr lang="ja-JP" altLang="en-US" sz="1200" b="0" i="0" u="none" strike="noStrike" baseline="0">
                <a:solidFill>
                  <a:srgbClr val="000000"/>
                </a:solidFill>
                <a:latin typeface="FangSong" panose="02010609060101010101" pitchFamily="49" charset="-122"/>
                <a:ea typeface="FangSong" panose="02010609060101010101" pitchFamily="49" charset="-122"/>
              </a:rPr>
              <a:t>请注意假若填入的信息资料不完善，可能会错误实施或遗漏须要的实验项目。</a:t>
            </a:r>
            <a:endParaRPr lang="ja-JP" altLang="en-US" sz="1200">
              <a:latin typeface="FangSong" panose="02010609060101010101" pitchFamily="49" charset="-122"/>
              <a:ea typeface="FangSong" panose="02010609060101010101" pitchFamily="49" charset="-122"/>
            </a:endParaRPr>
          </a:p>
        </xdr:txBody>
      </xdr:sp>
      <xdr:sp macro="" textlink="">
        <xdr:nvSpPr>
          <xdr:cNvPr id="121" name="フローチャート : 結合子 141">
            <a:extLst>
              <a:ext uri="{FF2B5EF4-FFF2-40B4-BE49-F238E27FC236}">
                <a16:creationId xmlns:a16="http://schemas.microsoft.com/office/drawing/2014/main" id="{00000000-0008-0000-0500-000079000000}"/>
              </a:ext>
            </a:extLst>
          </xdr:cNvPr>
          <xdr:cNvSpPr/>
        </xdr:nvSpPr>
        <xdr:spPr bwMode="auto">
          <a:xfrm>
            <a:off x="1135945" y="7831666"/>
            <a:ext cx="388055"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7</a:t>
            </a:r>
            <a:endParaRPr kumimoji="1" lang="ja-JP" altLang="en-US" sz="1800" b="1">
              <a:latin typeface="+mj-ea"/>
              <a:ea typeface="+mj-ea"/>
            </a:endParaRPr>
          </a:p>
        </xdr:txBody>
      </xdr:sp>
    </xdr:grpSp>
    <xdr:clientData/>
  </xdr:twoCellAnchor>
  <xdr:twoCellAnchor>
    <xdr:from>
      <xdr:col>22</xdr:col>
      <xdr:colOff>56726</xdr:colOff>
      <xdr:row>17</xdr:row>
      <xdr:rowOff>174625</xdr:rowOff>
    </xdr:from>
    <xdr:to>
      <xdr:col>35</xdr:col>
      <xdr:colOff>281798</xdr:colOff>
      <xdr:row>34</xdr:row>
      <xdr:rowOff>110065</xdr:rowOff>
    </xdr:to>
    <xdr:grpSp>
      <xdr:nvGrpSpPr>
        <xdr:cNvPr id="122" name="グループ化 121">
          <a:extLst>
            <a:ext uri="{FF2B5EF4-FFF2-40B4-BE49-F238E27FC236}">
              <a16:creationId xmlns:a16="http://schemas.microsoft.com/office/drawing/2014/main" id="{00000000-0008-0000-0500-00007A000000}"/>
            </a:ext>
          </a:extLst>
        </xdr:cNvPr>
        <xdr:cNvGrpSpPr/>
      </xdr:nvGrpSpPr>
      <xdr:grpSpPr>
        <a:xfrm>
          <a:off x="5352203" y="3515148"/>
          <a:ext cx="3527072" cy="3408679"/>
          <a:chOff x="4811889" y="5326944"/>
          <a:chExt cx="3767667" cy="3383673"/>
        </a:xfrm>
      </xdr:grpSpPr>
      <xdr:sp macro="" textlink="">
        <xdr:nvSpPr>
          <xdr:cNvPr id="123" name="AutoShape 7">
            <a:extLst>
              <a:ext uri="{FF2B5EF4-FFF2-40B4-BE49-F238E27FC236}">
                <a16:creationId xmlns:a16="http://schemas.microsoft.com/office/drawing/2014/main" id="{00000000-0008-0000-0500-00007B000000}"/>
              </a:ext>
            </a:extLst>
          </xdr:cNvPr>
          <xdr:cNvSpPr>
            <a:spLocks/>
          </xdr:cNvSpPr>
        </xdr:nvSpPr>
        <xdr:spPr bwMode="auto">
          <a:xfrm>
            <a:off x="4995334" y="5538608"/>
            <a:ext cx="3584222" cy="3172009"/>
          </a:xfrm>
          <a:prstGeom prst="borderCallout2">
            <a:avLst>
              <a:gd name="adj1" fmla="val 14259"/>
              <a:gd name="adj2" fmla="val 193"/>
              <a:gd name="adj3" fmla="val 14458"/>
              <a:gd name="adj4" fmla="val -11597"/>
              <a:gd name="adj5" fmla="val 34492"/>
              <a:gd name="adj6" fmla="val -16224"/>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ja-JP" altLang="en-US" sz="1200" b="0">
                <a:latin typeface="FangSong" panose="02010609060101010101" pitchFamily="49" charset="-122"/>
                <a:ea typeface="FangSong" panose="02010609060101010101" pitchFamily="49" charset="-122"/>
              </a:rPr>
              <a:t>请选择将实施的实验项目。</a:t>
            </a:r>
            <a:endParaRPr lang="en-US" altLang="ja-JP" sz="1200" b="0">
              <a:latin typeface="FangSong" panose="02010609060101010101" pitchFamily="49" charset="-122"/>
              <a:ea typeface="FangSong" panose="02010609060101010101" pitchFamily="49" charset="-122"/>
            </a:endParaRPr>
          </a:p>
          <a:p>
            <a:pPr algn="l" rtl="0">
              <a:lnSpc>
                <a:spcPts val="1300"/>
              </a:lnSpc>
              <a:defRPr sz="1000"/>
            </a:pPr>
            <a:endParaRPr lang="en-US" altLang="ja-JP" sz="1200" b="0">
              <a:latin typeface="FangSong" panose="02010609060101010101" pitchFamily="49" charset="-122"/>
              <a:ea typeface="FangSong" panose="02010609060101010101" pitchFamily="49" charset="-122"/>
            </a:endParaRPr>
          </a:p>
          <a:p>
            <a:pPr algn="l" rtl="0">
              <a:lnSpc>
                <a:spcPts val="1300"/>
              </a:lnSpc>
              <a:defRPr sz="1000"/>
            </a:pPr>
            <a:r>
              <a:rPr lang="ja-JP" altLang="en-US" sz="1200" b="1" u="sng">
                <a:latin typeface="FangSong" panose="02010609060101010101" pitchFamily="49" charset="-122"/>
                <a:ea typeface="FangSong" panose="02010609060101010101" pitchFamily="49" charset="-122"/>
              </a:rPr>
              <a:t>・必须项目</a:t>
            </a:r>
            <a:endParaRPr lang="en-US" altLang="ja-JP" sz="1200" b="1" u="sng">
              <a:latin typeface="FangSong" panose="02010609060101010101" pitchFamily="49" charset="-122"/>
              <a:ea typeface="FangSong" panose="02010609060101010101" pitchFamily="49" charset="-122"/>
            </a:endParaRPr>
          </a:p>
          <a:p>
            <a:pPr algn="l" rtl="0">
              <a:lnSpc>
                <a:spcPts val="1300"/>
              </a:lnSpc>
              <a:defRPr sz="1000"/>
            </a:pPr>
            <a:r>
              <a:rPr lang="ja-JP" altLang="en-US" sz="1200" b="0" u="none">
                <a:latin typeface="FangSong" panose="02010609060101010101" pitchFamily="49" charset="-122"/>
                <a:ea typeface="FangSong" panose="02010609060101010101" pitchFamily="49" charset="-122"/>
              </a:rPr>
              <a:t>　组成情报・素材加工情报，项目等因为项目选定须</a:t>
            </a:r>
            <a:endParaRPr lang="en-US" altLang="ja-JP" sz="1200" b="0" u="none">
              <a:latin typeface="FangSong" panose="02010609060101010101" pitchFamily="49" charset="-122"/>
              <a:ea typeface="FangSong" panose="02010609060101010101" pitchFamily="49" charset="-122"/>
            </a:endParaRPr>
          </a:p>
          <a:p>
            <a:pPr algn="l" rtl="0">
              <a:lnSpc>
                <a:spcPts val="1300"/>
              </a:lnSpc>
              <a:defRPr sz="1000"/>
            </a:pPr>
            <a:r>
              <a:rPr lang="ja-JP" altLang="ja-JP" sz="1200" b="0">
                <a:effectLst/>
                <a:latin typeface="FangSong" panose="02010609060101010101" pitchFamily="49" charset="-122"/>
                <a:ea typeface="FangSong" panose="02010609060101010101" pitchFamily="49" charset="-122"/>
                <a:cs typeface="+mn-cs"/>
              </a:rPr>
              <a:t>　</a:t>
            </a:r>
            <a:r>
              <a:rPr lang="ja-JP" altLang="en-US" sz="1200" b="0" u="none">
                <a:latin typeface="FangSong" panose="02010609060101010101" pitchFamily="49" charset="-122"/>
                <a:ea typeface="FangSong" panose="02010609060101010101" pitchFamily="49" charset="-122"/>
              </a:rPr>
              <a:t>要此情报的关系，请务必填写。</a:t>
            </a:r>
            <a:endParaRPr lang="en-US" altLang="ja-JP" sz="1200" b="0" u="none">
              <a:latin typeface="FangSong" panose="02010609060101010101" pitchFamily="49" charset="-122"/>
              <a:ea typeface="FangSong" panose="02010609060101010101" pitchFamily="49" charset="-122"/>
            </a:endParaRPr>
          </a:p>
          <a:p>
            <a:pPr algn="l" rtl="0">
              <a:lnSpc>
                <a:spcPts val="1300"/>
              </a:lnSpc>
              <a:defRPr sz="1000"/>
            </a:pPr>
            <a:endParaRPr lang="en-US" altLang="ja-JP" sz="1200" b="1" u="sng">
              <a:latin typeface="FangSong" panose="02010609060101010101" pitchFamily="49" charset="-122"/>
              <a:ea typeface="FangSong" panose="02010609060101010101" pitchFamily="49" charset="-122"/>
            </a:endParaRPr>
          </a:p>
          <a:p>
            <a:pPr algn="l" rtl="0">
              <a:lnSpc>
                <a:spcPts val="1300"/>
              </a:lnSpc>
              <a:defRPr sz="1000"/>
            </a:pPr>
            <a:r>
              <a:rPr lang="ja-JP" altLang="en-US" sz="1200" b="1" u="sng">
                <a:latin typeface="FangSong" panose="02010609060101010101" pitchFamily="49" charset="-122"/>
                <a:ea typeface="FangSong" panose="02010609060101010101" pitchFamily="49" charset="-122"/>
              </a:rPr>
              <a:t>・再检查</a:t>
            </a:r>
            <a:endParaRPr lang="en-US" altLang="ja-JP" sz="1200" b="1" u="sng">
              <a:latin typeface="FangSong" panose="02010609060101010101" pitchFamily="49" charset="-122"/>
              <a:ea typeface="FangSong" panose="02010609060101010101" pitchFamily="49" charset="-122"/>
            </a:endParaRPr>
          </a:p>
          <a:p>
            <a:pPr algn="l" rtl="0">
              <a:lnSpc>
                <a:spcPts val="1300"/>
              </a:lnSpc>
              <a:defRPr sz="1000"/>
            </a:pPr>
            <a:r>
              <a:rPr lang="ja-JP" altLang="en-US" sz="1200" b="0">
                <a:latin typeface="FangSong" panose="02010609060101010101" pitchFamily="49" charset="-122"/>
                <a:ea typeface="FangSong" panose="02010609060101010101" pitchFamily="49" charset="-122"/>
              </a:rPr>
              <a:t>　请填写过去报告书</a:t>
            </a:r>
            <a:r>
              <a:rPr lang="en-US" altLang="ja-JP" sz="1200" b="0">
                <a:latin typeface="FangSong" panose="02010609060101010101" pitchFamily="49" charset="-122"/>
                <a:ea typeface="FangSong" panose="02010609060101010101" pitchFamily="49" charset="-122"/>
              </a:rPr>
              <a:t>No.</a:t>
            </a:r>
            <a:r>
              <a:rPr lang="ja-JP" altLang="en-US" sz="1200" b="0">
                <a:latin typeface="FangSong" panose="02010609060101010101" pitchFamily="49" charset="-122"/>
                <a:ea typeface="FangSong" panose="02010609060101010101" pitchFamily="49" charset="-122"/>
              </a:rPr>
              <a:t>。</a:t>
            </a:r>
          </a:p>
          <a:p>
            <a:pPr algn="l" rtl="0">
              <a:lnSpc>
                <a:spcPts val="1300"/>
              </a:lnSpc>
              <a:defRPr sz="1000"/>
            </a:pPr>
            <a:r>
              <a:rPr lang="ja-JP" altLang="en-US" sz="1200" b="0">
                <a:latin typeface="FangSong" panose="02010609060101010101" pitchFamily="49" charset="-122"/>
                <a:ea typeface="FangSong" panose="02010609060101010101" pitchFamily="49" charset="-122"/>
              </a:rPr>
              <a:t>　请打勾选择再检查的实验项目。</a:t>
            </a:r>
          </a:p>
          <a:p>
            <a:pPr algn="l" rtl="0">
              <a:lnSpc>
                <a:spcPts val="1300"/>
              </a:lnSpc>
              <a:defRPr sz="1000"/>
            </a:pPr>
            <a:r>
              <a:rPr lang="ja-JP" altLang="en-US" sz="1200" b="0">
                <a:latin typeface="FangSong" panose="02010609060101010101" pitchFamily="49" charset="-122"/>
                <a:ea typeface="FangSong" panose="02010609060101010101" pitchFamily="49" charset="-122"/>
              </a:rPr>
              <a:t>　如需要填写可选择的项目以外的实验的详细，</a:t>
            </a:r>
          </a:p>
          <a:p>
            <a:pPr algn="l" rtl="0">
              <a:lnSpc>
                <a:spcPts val="1300"/>
              </a:lnSpc>
              <a:defRPr sz="1000"/>
            </a:pPr>
            <a:r>
              <a:rPr lang="ja-JP" altLang="en-US" sz="1200" b="0">
                <a:latin typeface="FangSong" panose="02010609060101010101" pitchFamily="49" charset="-122"/>
                <a:ea typeface="FangSong" panose="02010609060101010101" pitchFamily="49" charset="-122"/>
              </a:rPr>
              <a:t>　请使用备注栏。</a:t>
            </a:r>
            <a:endParaRPr lang="en-US" altLang="ja-JP" sz="1200" b="0">
              <a:latin typeface="FangSong" panose="02010609060101010101" pitchFamily="49" charset="-122"/>
              <a:ea typeface="FangSong" panose="02010609060101010101" pitchFamily="49" charset="-122"/>
            </a:endParaRPr>
          </a:p>
          <a:p>
            <a:pPr algn="l" rtl="0">
              <a:lnSpc>
                <a:spcPts val="1300"/>
              </a:lnSpc>
              <a:defRPr sz="1000"/>
            </a:pPr>
            <a:endParaRPr lang="ja-JP" altLang="en-US" sz="1200" b="0">
              <a:latin typeface="FangSong" panose="02010609060101010101" pitchFamily="49" charset="-122"/>
              <a:ea typeface="FangSong" panose="02010609060101010101" pitchFamily="49" charset="-122"/>
            </a:endParaRPr>
          </a:p>
          <a:p>
            <a:pPr algn="l" rtl="0">
              <a:lnSpc>
                <a:spcPts val="1300"/>
              </a:lnSpc>
              <a:defRPr sz="1000"/>
            </a:pPr>
            <a:r>
              <a:rPr lang="ja-JP" altLang="en-US" sz="1200" b="1" u="sng">
                <a:latin typeface="FangSong" panose="02010609060101010101" pitchFamily="49" charset="-122"/>
                <a:ea typeface="FangSong" panose="02010609060101010101" pitchFamily="49" charset="-122"/>
              </a:rPr>
              <a:t>・指定项目</a:t>
            </a:r>
            <a:endParaRPr lang="en-US" altLang="ja-JP" sz="1200" b="1" u="sng">
              <a:latin typeface="FangSong" panose="02010609060101010101" pitchFamily="49" charset="-122"/>
              <a:ea typeface="FangSong" panose="02010609060101010101" pitchFamily="49" charset="-122"/>
            </a:endParaRPr>
          </a:p>
          <a:p>
            <a:pPr algn="l" rtl="0">
              <a:lnSpc>
                <a:spcPts val="1300"/>
              </a:lnSpc>
              <a:defRPr sz="1000"/>
            </a:pPr>
            <a:r>
              <a:rPr lang="ja-JP" altLang="en-US" sz="1200" b="0" u="none">
                <a:latin typeface="FangSong" panose="02010609060101010101" pitchFamily="49" charset="-122"/>
                <a:ea typeface="FangSong" panose="02010609060101010101" pitchFamily="49" charset="-122"/>
              </a:rPr>
              <a:t>　请打勾选择需要实施的实验项目。</a:t>
            </a:r>
          </a:p>
          <a:p>
            <a:pPr algn="l" rtl="0">
              <a:lnSpc>
                <a:spcPts val="1300"/>
              </a:lnSpc>
              <a:defRPr sz="1000"/>
            </a:pPr>
            <a:r>
              <a:rPr lang="ja-JP" altLang="en-US" sz="1200" b="0" u="none">
                <a:latin typeface="FangSong" panose="02010609060101010101" pitchFamily="49" charset="-122"/>
                <a:ea typeface="FangSong" panose="02010609060101010101" pitchFamily="49" charset="-122"/>
              </a:rPr>
              <a:t>　如需要填写可选择的项目以外的实验的详细，</a:t>
            </a:r>
          </a:p>
          <a:p>
            <a:pPr algn="l" rtl="0">
              <a:lnSpc>
                <a:spcPts val="1300"/>
              </a:lnSpc>
              <a:defRPr sz="1000"/>
            </a:pPr>
            <a:r>
              <a:rPr lang="ja-JP" altLang="en-US" sz="1200" b="0" u="none">
                <a:latin typeface="FangSong" panose="02010609060101010101" pitchFamily="49" charset="-122"/>
                <a:ea typeface="FangSong" panose="02010609060101010101" pitchFamily="49" charset="-122"/>
              </a:rPr>
              <a:t>　请使用备注栏。</a:t>
            </a:r>
            <a:endParaRPr lang="ja-JP" altLang="en-US" sz="1200" b="0">
              <a:latin typeface="FangSong" panose="02010609060101010101" pitchFamily="49" charset="-122"/>
              <a:ea typeface="FangSong" panose="02010609060101010101" pitchFamily="49" charset="-122"/>
            </a:endParaRPr>
          </a:p>
        </xdr:txBody>
      </xdr:sp>
      <xdr:sp macro="" textlink="">
        <xdr:nvSpPr>
          <xdr:cNvPr id="124" name="フローチャート : 結合子 144">
            <a:extLst>
              <a:ext uri="{FF2B5EF4-FFF2-40B4-BE49-F238E27FC236}">
                <a16:creationId xmlns:a16="http://schemas.microsoft.com/office/drawing/2014/main" id="{00000000-0008-0000-0500-00007C000000}"/>
              </a:ext>
            </a:extLst>
          </xdr:cNvPr>
          <xdr:cNvSpPr/>
        </xdr:nvSpPr>
        <xdr:spPr bwMode="auto">
          <a:xfrm>
            <a:off x="4811889" y="5326944"/>
            <a:ext cx="426987"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rPr>
              <a:t>9</a:t>
            </a:r>
            <a:endParaRPr kumimoji="1" lang="ja-JP" altLang="en-US" sz="1800" b="1">
              <a:latin typeface="+mj-ea"/>
              <a:ea typeface="+mj-ea"/>
            </a:endParaRPr>
          </a:p>
        </xdr:txBody>
      </xdr:sp>
    </xdr:grpSp>
    <xdr:clientData/>
  </xdr:twoCellAnchor>
  <xdr:twoCellAnchor>
    <xdr:from>
      <xdr:col>27</xdr:col>
      <xdr:colOff>104775</xdr:colOff>
      <xdr:row>9</xdr:row>
      <xdr:rowOff>258232</xdr:rowOff>
    </xdr:from>
    <xdr:to>
      <xdr:col>35</xdr:col>
      <xdr:colOff>188172</xdr:colOff>
      <xdr:row>13</xdr:row>
      <xdr:rowOff>147955</xdr:rowOff>
    </xdr:to>
    <xdr:grpSp>
      <xdr:nvGrpSpPr>
        <xdr:cNvPr id="125" name="グループ化 124">
          <a:extLst>
            <a:ext uri="{FF2B5EF4-FFF2-40B4-BE49-F238E27FC236}">
              <a16:creationId xmlns:a16="http://schemas.microsoft.com/office/drawing/2014/main" id="{00000000-0008-0000-0500-00007D000000}"/>
            </a:ext>
          </a:extLst>
        </xdr:cNvPr>
        <xdr:cNvGrpSpPr/>
      </xdr:nvGrpSpPr>
      <xdr:grpSpPr>
        <a:xfrm>
          <a:off x="6537537" y="1536910"/>
          <a:ext cx="2244302" cy="1043307"/>
          <a:chOff x="3880633" y="787837"/>
          <a:chExt cx="1439545" cy="1034418"/>
        </a:xfrm>
      </xdr:grpSpPr>
      <xdr:sp macro="" textlink="">
        <xdr:nvSpPr>
          <xdr:cNvPr id="126" name="AutoShape 8">
            <a:extLst>
              <a:ext uri="{FF2B5EF4-FFF2-40B4-BE49-F238E27FC236}">
                <a16:creationId xmlns:a16="http://schemas.microsoft.com/office/drawing/2014/main" id="{00000000-0008-0000-0500-00007E000000}"/>
              </a:ext>
            </a:extLst>
          </xdr:cNvPr>
          <xdr:cNvSpPr>
            <a:spLocks/>
          </xdr:cNvSpPr>
        </xdr:nvSpPr>
        <xdr:spPr bwMode="auto">
          <a:xfrm>
            <a:off x="4050593" y="999234"/>
            <a:ext cx="1269585" cy="823021"/>
          </a:xfrm>
          <a:prstGeom prst="borderCallout2">
            <a:avLst>
              <a:gd name="adj1" fmla="val 28569"/>
              <a:gd name="adj2" fmla="val -4019"/>
              <a:gd name="adj3" fmla="val 28569"/>
              <a:gd name="adj4" fmla="val -28139"/>
              <a:gd name="adj5" fmla="val -65044"/>
              <a:gd name="adj6" fmla="val -39894"/>
            </a:avLst>
          </a:prstGeom>
          <a:solidFill>
            <a:srgbClr val="FFFF99"/>
          </a:solidFill>
          <a:ln w="19050">
            <a:solidFill>
              <a:srgbClr val="FF0000"/>
            </a:solidFill>
            <a:miter lim="800000"/>
            <a:headEnd/>
            <a:tailEnd/>
          </a:ln>
        </xdr:spPr>
        <xdr:txBody>
          <a:bodyPr vertOverflow="clip" wrap="square" lIns="27432" tIns="18288" rIns="0" bIns="0" anchor="ctr" upright="1"/>
          <a:lstStyle/>
          <a:p>
            <a:pPr fontAlgn="t"/>
            <a:r>
              <a:rPr lang="ja-JP" altLang="en-US" sz="1200" b="1" i="0" u="sng">
                <a:effectLst/>
                <a:latin typeface="FangSong" panose="02010609060101010101" pitchFamily="49" charset="-122"/>
                <a:ea typeface="FangSong" panose="02010609060101010101" pitchFamily="49" charset="-122"/>
                <a:cs typeface="+mn-cs"/>
              </a:rPr>
              <a:t>选择</a:t>
            </a:r>
            <a:r>
              <a:rPr lang="en-US" altLang="ja-JP" sz="1200" b="1" i="0" u="sng">
                <a:effectLst/>
                <a:latin typeface="FangSong" panose="02010609060101010101" pitchFamily="49" charset="-122"/>
                <a:ea typeface="FangSong" panose="02010609060101010101" pitchFamily="49" charset="-122"/>
                <a:cs typeface="+mn-cs"/>
              </a:rPr>
              <a:t>KAKEN</a:t>
            </a:r>
            <a:r>
              <a:rPr lang="ja-JP" altLang="en-US" sz="1200" b="1" i="0" u="sng">
                <a:effectLst/>
                <a:latin typeface="FangSong" panose="02010609060101010101" pitchFamily="49" charset="-122"/>
                <a:ea typeface="FangSong" panose="02010609060101010101" pitchFamily="49" charset="-122"/>
                <a:cs typeface="+mn-cs"/>
              </a:rPr>
              <a:t>事业所</a:t>
            </a:r>
            <a:br>
              <a:rPr lang="ja-JP" altLang="en-US" sz="1200" b="0" i="0">
                <a:effectLst/>
                <a:latin typeface="FangSong" panose="02010609060101010101" pitchFamily="49" charset="-122"/>
                <a:ea typeface="FangSong" panose="02010609060101010101" pitchFamily="49" charset="-122"/>
                <a:cs typeface="+mn-cs"/>
              </a:rPr>
            </a:br>
            <a:r>
              <a:rPr lang="ja-JP" altLang="en-US" sz="1200" b="0" i="0">
                <a:effectLst/>
                <a:latin typeface="FangSong" panose="02010609060101010101" pitchFamily="49" charset="-122"/>
                <a:ea typeface="FangSong" panose="02010609060101010101" pitchFamily="49" charset="-122"/>
                <a:cs typeface="+mn-cs"/>
              </a:rPr>
              <a:t>请选择将委托的</a:t>
            </a:r>
            <a:r>
              <a:rPr lang="en-US" altLang="ja-JP" sz="1200" b="0" i="0">
                <a:effectLst/>
                <a:latin typeface="FangSong" panose="02010609060101010101" pitchFamily="49" charset="-122"/>
                <a:ea typeface="FangSong" panose="02010609060101010101" pitchFamily="49" charset="-122"/>
                <a:cs typeface="+mn-cs"/>
              </a:rPr>
              <a:t>KAKEN</a:t>
            </a:r>
            <a:r>
              <a:rPr lang="ja-JP" altLang="en-US" sz="1200" b="0" i="0">
                <a:effectLst/>
                <a:latin typeface="FangSong" panose="02010609060101010101" pitchFamily="49" charset="-122"/>
                <a:ea typeface="FangSong" panose="02010609060101010101" pitchFamily="49" charset="-122"/>
                <a:cs typeface="+mn-cs"/>
              </a:rPr>
              <a:t>实验室。</a:t>
            </a:r>
            <a:endParaRPr lang="en-US" altLang="ja-JP" sz="1200" b="0" i="0">
              <a:effectLst/>
              <a:latin typeface="FangSong" panose="02010609060101010101" pitchFamily="49" charset="-122"/>
              <a:ea typeface="FangSong" panose="02010609060101010101" pitchFamily="49" charset="-122"/>
              <a:cs typeface="+mn-cs"/>
            </a:endParaRPr>
          </a:p>
          <a:p>
            <a:br>
              <a:rPr lang="en-US" altLang="ja-JP" sz="1100" b="0" i="0">
                <a:effectLst/>
                <a:latin typeface="+mn-lt"/>
                <a:ea typeface="+mn-ea"/>
                <a:cs typeface="+mn-cs"/>
              </a:rPr>
            </a:br>
            <a:endParaRPr lang="ja-JP" altLang="en-US">
              <a:latin typeface="Meiryo UI" panose="020B0604030504040204" pitchFamily="50" charset="-128"/>
              <a:ea typeface="Meiryo UI" panose="020B0604030504040204" pitchFamily="50" charset="-128"/>
            </a:endParaRPr>
          </a:p>
        </xdr:txBody>
      </xdr:sp>
      <xdr:sp macro="" textlink="">
        <xdr:nvSpPr>
          <xdr:cNvPr id="127" name="フローチャート : 結合子 100">
            <a:extLst>
              <a:ext uri="{FF2B5EF4-FFF2-40B4-BE49-F238E27FC236}">
                <a16:creationId xmlns:a16="http://schemas.microsoft.com/office/drawing/2014/main" id="{00000000-0008-0000-0500-00007F000000}"/>
              </a:ext>
            </a:extLst>
          </xdr:cNvPr>
          <xdr:cNvSpPr/>
        </xdr:nvSpPr>
        <xdr:spPr bwMode="auto">
          <a:xfrm>
            <a:off x="3880633" y="787837"/>
            <a:ext cx="259135" cy="408973"/>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8</a:t>
            </a:r>
            <a:endParaRPr kumimoji="1" lang="ja-JP" altLang="en-US" sz="1800" b="1"/>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24</xdr:col>
      <xdr:colOff>17145</xdr:colOff>
      <xdr:row>5</xdr:row>
      <xdr:rowOff>72390</xdr:rowOff>
    </xdr:from>
    <xdr:to>
      <xdr:col>27</xdr:col>
      <xdr:colOff>20955</xdr:colOff>
      <xdr:row>6</xdr:row>
      <xdr:rowOff>36195</xdr:rowOff>
    </xdr:to>
    <xdr:pic>
      <xdr:nvPicPr>
        <xdr:cNvPr id="2" name="Picture 8">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6445" y="612140"/>
          <a:ext cx="632460" cy="198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32</xdr:col>
          <xdr:colOff>22860</xdr:colOff>
          <xdr:row>15</xdr:row>
          <xdr:rowOff>0</xdr:rowOff>
        </xdr:from>
        <xdr:to>
          <xdr:col>36</xdr:col>
          <xdr:colOff>60960</xdr:colOff>
          <xdr:row>15</xdr:row>
          <xdr:rowOff>213360</xdr:rowOff>
        </xdr:to>
        <xdr:sp macro="" textlink="">
          <xdr:nvSpPr>
            <xdr:cNvPr id="63489" name="Group Box 1" hidden="1">
              <a:extLst>
                <a:ext uri="{63B3BB69-23CF-44E3-9099-C40C66FF867C}">
                  <a14:compatExt spid="_x0000_s63489"/>
                </a:ext>
                <a:ext uri="{FF2B5EF4-FFF2-40B4-BE49-F238E27FC236}">
                  <a16:creationId xmlns:a16="http://schemas.microsoft.com/office/drawing/2014/main" id="{00000000-0008-0000-0600-000001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16</xdr:row>
          <xdr:rowOff>0</xdr:rowOff>
        </xdr:from>
        <xdr:to>
          <xdr:col>36</xdr:col>
          <xdr:colOff>22860</xdr:colOff>
          <xdr:row>17</xdr:row>
          <xdr:rowOff>22860</xdr:rowOff>
        </xdr:to>
        <xdr:sp macro="" textlink="">
          <xdr:nvSpPr>
            <xdr:cNvPr id="63490" name="Group Box 2" hidden="1">
              <a:extLst>
                <a:ext uri="{63B3BB69-23CF-44E3-9099-C40C66FF867C}">
                  <a14:compatExt spid="_x0000_s63490"/>
                </a:ext>
                <a:ext uri="{FF2B5EF4-FFF2-40B4-BE49-F238E27FC236}">
                  <a16:creationId xmlns:a16="http://schemas.microsoft.com/office/drawing/2014/main" id="{00000000-0008-0000-0600-000002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16</xdr:row>
          <xdr:rowOff>30480</xdr:rowOff>
        </xdr:from>
        <xdr:to>
          <xdr:col>33</xdr:col>
          <xdr:colOff>251460</xdr:colOff>
          <xdr:row>17</xdr:row>
          <xdr:rowOff>0</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6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16</xdr:row>
          <xdr:rowOff>22860</xdr:rowOff>
        </xdr:from>
        <xdr:to>
          <xdr:col>35</xdr:col>
          <xdr:colOff>289560</xdr:colOff>
          <xdr:row>17</xdr:row>
          <xdr:rowOff>0</xdr:rowOff>
        </xdr:to>
        <xdr:sp macro="" textlink="">
          <xdr:nvSpPr>
            <xdr:cNvPr id="63492" name="Option Button 4" hidden="1">
              <a:extLst>
                <a:ext uri="{63B3BB69-23CF-44E3-9099-C40C66FF867C}">
                  <a14:compatExt spid="_x0000_s63492"/>
                </a:ext>
                <a:ext uri="{FF2B5EF4-FFF2-40B4-BE49-F238E27FC236}">
                  <a16:creationId xmlns:a16="http://schemas.microsoft.com/office/drawing/2014/main" id="{00000000-0008-0000-06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17</xdr:row>
          <xdr:rowOff>0</xdr:rowOff>
        </xdr:from>
        <xdr:to>
          <xdr:col>36</xdr:col>
          <xdr:colOff>152400</xdr:colOff>
          <xdr:row>18</xdr:row>
          <xdr:rowOff>152400</xdr:rowOff>
        </xdr:to>
        <xdr:sp macro="" textlink="">
          <xdr:nvSpPr>
            <xdr:cNvPr id="63493" name="Group Box 5" hidden="1">
              <a:extLst>
                <a:ext uri="{63B3BB69-23CF-44E3-9099-C40C66FF867C}">
                  <a14:compatExt spid="_x0000_s63493"/>
                </a:ext>
                <a:ext uri="{FF2B5EF4-FFF2-40B4-BE49-F238E27FC236}">
                  <a16:creationId xmlns:a16="http://schemas.microsoft.com/office/drawing/2014/main" id="{00000000-0008-0000-0600-000005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114300</xdr:colOff>
          <xdr:row>17</xdr:row>
          <xdr:rowOff>83820</xdr:rowOff>
        </xdr:from>
        <xdr:to>
          <xdr:col>33</xdr:col>
          <xdr:colOff>213360</xdr:colOff>
          <xdr:row>18</xdr:row>
          <xdr:rowOff>99060</xdr:rowOff>
        </xdr:to>
        <xdr:sp macro="" textlink="">
          <xdr:nvSpPr>
            <xdr:cNvPr id="63494" name="Option Button 6" hidden="1">
              <a:extLst>
                <a:ext uri="{63B3BB69-23CF-44E3-9099-C40C66FF867C}">
                  <a14:compatExt spid="_x0000_s63494"/>
                </a:ext>
                <a:ext uri="{FF2B5EF4-FFF2-40B4-BE49-F238E27FC236}">
                  <a16:creationId xmlns:a16="http://schemas.microsoft.com/office/drawing/2014/main" id="{00000000-0008-0000-06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213360</xdr:colOff>
          <xdr:row>17</xdr:row>
          <xdr:rowOff>45720</xdr:rowOff>
        </xdr:from>
        <xdr:to>
          <xdr:col>35</xdr:col>
          <xdr:colOff>358140</xdr:colOff>
          <xdr:row>18</xdr:row>
          <xdr:rowOff>152400</xdr:rowOff>
        </xdr:to>
        <xdr:sp macro="" textlink="">
          <xdr:nvSpPr>
            <xdr:cNvPr id="63495" name="Option Button 7" hidden="1">
              <a:extLst>
                <a:ext uri="{63B3BB69-23CF-44E3-9099-C40C66FF867C}">
                  <a14:compatExt spid="_x0000_s63495"/>
                </a:ext>
                <a:ext uri="{FF2B5EF4-FFF2-40B4-BE49-F238E27FC236}">
                  <a16:creationId xmlns:a16="http://schemas.microsoft.com/office/drawing/2014/main" id="{00000000-0008-0000-06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NOT 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22860</xdr:rowOff>
        </xdr:from>
        <xdr:to>
          <xdr:col>4</xdr:col>
          <xdr:colOff>99060</xdr:colOff>
          <xdr:row>41</xdr:row>
          <xdr:rowOff>213360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6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Pleating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41</xdr:row>
          <xdr:rowOff>7620</xdr:rowOff>
        </xdr:from>
        <xdr:to>
          <xdr:col>14</xdr:col>
          <xdr:colOff>0</xdr:colOff>
          <xdr:row>41</xdr:row>
          <xdr:rowOff>198120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6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Pigment Printed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42</xdr:row>
          <xdr:rowOff>30480</xdr:rowOff>
        </xdr:from>
        <xdr:to>
          <xdr:col>18</xdr:col>
          <xdr:colOff>152400</xdr:colOff>
          <xdr:row>42</xdr:row>
          <xdr:rowOff>198120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6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Metal w/Coating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22860</xdr:rowOff>
        </xdr:from>
        <xdr:to>
          <xdr:col>4</xdr:col>
          <xdr:colOff>167640</xdr:colOff>
          <xdr:row>42</xdr:row>
          <xdr:rowOff>213360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6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Sulfur Dyed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42</xdr:row>
          <xdr:rowOff>15240</xdr:rowOff>
        </xdr:from>
        <xdr:to>
          <xdr:col>8</xdr:col>
          <xdr:colOff>99060</xdr:colOff>
          <xdr:row>42</xdr:row>
          <xdr:rowOff>213360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6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Face Raised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43</xdr:row>
          <xdr:rowOff>30480</xdr:rowOff>
        </xdr:from>
        <xdr:to>
          <xdr:col>16</xdr:col>
          <xdr:colOff>182880</xdr:colOff>
          <xdr:row>43</xdr:row>
          <xdr:rowOff>198120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6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Double Knitted Structure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43</xdr:row>
          <xdr:rowOff>22860</xdr:rowOff>
        </xdr:from>
        <xdr:to>
          <xdr:col>11</xdr:col>
          <xdr:colOff>0</xdr:colOff>
          <xdr:row>44</xdr:row>
          <xdr:rowOff>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6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Woven less than 1d other than Plain Weave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41</xdr:row>
          <xdr:rowOff>7620</xdr:rowOff>
        </xdr:from>
        <xdr:to>
          <xdr:col>17</xdr:col>
          <xdr:colOff>167640</xdr:colOff>
          <xdr:row>41</xdr:row>
          <xdr:rowOff>213360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6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Top Dyed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41</xdr:row>
          <xdr:rowOff>7620</xdr:rowOff>
        </xdr:from>
        <xdr:to>
          <xdr:col>9</xdr:col>
          <xdr:colOff>60960</xdr:colOff>
          <xdr:row>41</xdr:row>
          <xdr:rowOff>213360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6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Water Repellent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47</xdr:row>
          <xdr:rowOff>22860</xdr:rowOff>
        </xdr:from>
        <xdr:to>
          <xdr:col>3</xdr:col>
          <xdr:colOff>137160</xdr:colOff>
          <xdr:row>47</xdr:row>
          <xdr:rowOff>213360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6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OUTER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47</xdr:row>
          <xdr:rowOff>7620</xdr:rowOff>
        </xdr:from>
        <xdr:to>
          <xdr:col>6</xdr:col>
          <xdr:colOff>175260</xdr:colOff>
          <xdr:row>47</xdr:row>
          <xdr:rowOff>213360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6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47</xdr:row>
          <xdr:rowOff>22860</xdr:rowOff>
        </xdr:from>
        <xdr:to>
          <xdr:col>9</xdr:col>
          <xdr:colOff>167640</xdr:colOff>
          <xdr:row>47</xdr:row>
          <xdr:rowOff>213360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6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BOTTOM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47</xdr:row>
          <xdr:rowOff>22860</xdr:rowOff>
        </xdr:from>
        <xdr:to>
          <xdr:col>13</xdr:col>
          <xdr:colOff>137160</xdr:colOff>
          <xdr:row>47</xdr:row>
          <xdr:rowOff>213360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6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SHIRT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48</xdr:row>
          <xdr:rowOff>7620</xdr:rowOff>
        </xdr:from>
        <xdr:to>
          <xdr:col>17</xdr:col>
          <xdr:colOff>22860</xdr:colOff>
          <xdr:row>48</xdr:row>
          <xdr:rowOff>213360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6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PIECE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47</xdr:row>
          <xdr:rowOff>22860</xdr:rowOff>
        </xdr:from>
        <xdr:to>
          <xdr:col>16</xdr:col>
          <xdr:colOff>175260</xdr:colOff>
          <xdr:row>47</xdr:row>
          <xdr:rowOff>213360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6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CUT &amp; SEWN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22860</xdr:rowOff>
        </xdr:from>
        <xdr:to>
          <xdr:col>3</xdr:col>
          <xdr:colOff>137160</xdr:colOff>
          <xdr:row>48</xdr:row>
          <xdr:rowOff>213360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6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KNIT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48</xdr:row>
          <xdr:rowOff>22860</xdr:rowOff>
        </xdr:from>
        <xdr:to>
          <xdr:col>9</xdr:col>
          <xdr:colOff>182880</xdr:colOff>
          <xdr:row>48</xdr:row>
          <xdr:rowOff>213360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6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INNER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48</xdr:row>
          <xdr:rowOff>7620</xdr:rowOff>
        </xdr:from>
        <xdr:to>
          <xdr:col>13</xdr:col>
          <xdr:colOff>137160</xdr:colOff>
          <xdr:row>48</xdr:row>
          <xdr:rowOff>213360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6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BABY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48</xdr:row>
          <xdr:rowOff>7620</xdr:rowOff>
        </xdr:from>
        <xdr:to>
          <xdr:col>6</xdr:col>
          <xdr:colOff>152400</xdr:colOff>
          <xdr:row>48</xdr:row>
          <xdr:rowOff>213360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6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GOODS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83820</xdr:colOff>
          <xdr:row>19</xdr:row>
          <xdr:rowOff>30480</xdr:rowOff>
        </xdr:from>
        <xdr:to>
          <xdr:col>35</xdr:col>
          <xdr:colOff>358140</xdr:colOff>
          <xdr:row>20</xdr:row>
          <xdr:rowOff>175260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6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ACCESSORIES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19</xdr:row>
          <xdr:rowOff>45720</xdr:rowOff>
        </xdr:from>
        <xdr:to>
          <xdr:col>30</xdr:col>
          <xdr:colOff>327660</xdr:colOff>
          <xdr:row>20</xdr:row>
          <xdr:rowOff>175260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6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FABRIC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19</xdr:row>
          <xdr:rowOff>60960</xdr:rowOff>
        </xdr:from>
        <xdr:to>
          <xdr:col>26</xdr:col>
          <xdr:colOff>106680</xdr:colOff>
          <xdr:row>20</xdr:row>
          <xdr:rowOff>213360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6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GARMENT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22860</xdr:rowOff>
        </xdr:from>
        <xdr:to>
          <xdr:col>22</xdr:col>
          <xdr:colOff>213360</xdr:colOff>
          <xdr:row>24</xdr:row>
          <xdr:rowOff>213360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6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FULL TEST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30</xdr:row>
          <xdr:rowOff>22860</xdr:rowOff>
        </xdr:from>
        <xdr:to>
          <xdr:col>24</xdr:col>
          <xdr:colOff>99060</xdr:colOff>
          <xdr:row>30</xdr:row>
          <xdr:rowOff>213360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6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APPOINTED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42</xdr:row>
          <xdr:rowOff>15240</xdr:rowOff>
        </xdr:from>
        <xdr:to>
          <xdr:col>13</xdr:col>
          <xdr:colOff>137160</xdr:colOff>
          <xdr:row>43</xdr:row>
          <xdr:rowOff>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6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Back Raised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31</xdr:row>
          <xdr:rowOff>22860</xdr:rowOff>
        </xdr:from>
        <xdr:to>
          <xdr:col>26</xdr:col>
          <xdr:colOff>76200</xdr:colOff>
          <xdr:row>31</xdr:row>
          <xdr:rowOff>213360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6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COLOR FASTNESS </a:t>
              </a:r>
            </a:p>
          </xdr:txBody>
        </xdr:sp>
        <xdr:clientData/>
      </xdr:twoCellAnchor>
    </mc:Choice>
    <mc:Fallback/>
  </mc:AlternateContent>
  <xdr:twoCellAnchor>
    <xdr:from>
      <xdr:col>20</xdr:col>
      <xdr:colOff>68580</xdr:colOff>
      <xdr:row>31</xdr:row>
      <xdr:rowOff>22860</xdr:rowOff>
    </xdr:from>
    <xdr:to>
      <xdr:col>20</xdr:col>
      <xdr:colOff>211666</xdr:colOff>
      <xdr:row>45</xdr:row>
      <xdr:rowOff>220133</xdr:rowOff>
    </xdr:to>
    <xdr:sp macro="" textlink="">
      <xdr:nvSpPr>
        <xdr:cNvPr id="36" name="左大かっこ 1">
          <a:extLst>
            <a:ext uri="{FF2B5EF4-FFF2-40B4-BE49-F238E27FC236}">
              <a16:creationId xmlns:a16="http://schemas.microsoft.com/office/drawing/2014/main" id="{00000000-0008-0000-0600-000024000000}"/>
            </a:ext>
          </a:extLst>
        </xdr:cNvPr>
        <xdr:cNvSpPr/>
      </xdr:nvSpPr>
      <xdr:spPr bwMode="auto">
        <a:xfrm>
          <a:off x="4869180" y="6169660"/>
          <a:ext cx="143086" cy="3397673"/>
        </a:xfrm>
        <a:prstGeom prst="leftBracket">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1</xdr:col>
          <xdr:colOff>45720</xdr:colOff>
          <xdr:row>9</xdr:row>
          <xdr:rowOff>106680</xdr:rowOff>
        </xdr:from>
        <xdr:to>
          <xdr:col>3</xdr:col>
          <xdr:colOff>99060</xdr:colOff>
          <xdr:row>9</xdr:row>
          <xdr:rowOff>327660</xdr:rowOff>
        </xdr:to>
        <xdr:sp macro="" textlink="">
          <xdr:nvSpPr>
            <xdr:cNvPr id="63522" name="Option Button 34" hidden="1">
              <a:extLst>
                <a:ext uri="{63B3BB69-23CF-44E3-9099-C40C66FF867C}">
                  <a14:compatExt spid="_x0000_s63522"/>
                </a:ext>
                <a:ext uri="{FF2B5EF4-FFF2-40B4-BE49-F238E27FC236}">
                  <a16:creationId xmlns:a16="http://schemas.microsoft.com/office/drawing/2014/main" id="{00000000-0008-0000-06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Regular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9</xdr:row>
          <xdr:rowOff>99060</xdr:rowOff>
        </xdr:from>
        <xdr:to>
          <xdr:col>6</xdr:col>
          <xdr:colOff>60960</xdr:colOff>
          <xdr:row>9</xdr:row>
          <xdr:rowOff>327660</xdr:rowOff>
        </xdr:to>
        <xdr:sp macro="" textlink="">
          <xdr:nvSpPr>
            <xdr:cNvPr id="63523" name="Option Button 35" hidden="1">
              <a:extLst>
                <a:ext uri="{63B3BB69-23CF-44E3-9099-C40C66FF867C}">
                  <a14:compatExt spid="_x0000_s63523"/>
                </a:ext>
                <a:ext uri="{FF2B5EF4-FFF2-40B4-BE49-F238E27FC236}">
                  <a16:creationId xmlns:a16="http://schemas.microsoft.com/office/drawing/2014/main" id="{00000000-0008-0000-06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Express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38</xdr:row>
          <xdr:rowOff>22860</xdr:rowOff>
        </xdr:from>
        <xdr:to>
          <xdr:col>25</xdr:col>
          <xdr:colOff>175260</xdr:colOff>
          <xdr:row>38</xdr:row>
          <xdr:rowOff>213360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06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FUNCTIONALITY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30480</xdr:rowOff>
        </xdr:from>
        <xdr:to>
          <xdr:col>8</xdr:col>
          <xdr:colOff>60960</xdr:colOff>
          <xdr:row>44</xdr:row>
          <xdr:rowOff>213360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06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Interlining w/Polyamide Binder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44</xdr:row>
          <xdr:rowOff>30480</xdr:rowOff>
        </xdr:from>
        <xdr:to>
          <xdr:col>17</xdr:col>
          <xdr:colOff>182880</xdr:colOff>
          <xdr:row>44</xdr:row>
          <xdr:rowOff>213360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06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Elastic Tape for Shoulder Strap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41</xdr:row>
          <xdr:rowOff>22860</xdr:rowOff>
        </xdr:from>
        <xdr:to>
          <xdr:col>25</xdr:col>
          <xdr:colOff>106680</xdr:colOff>
          <xdr:row>41</xdr:row>
          <xdr:rowOff>213360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06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GARMENT TEST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28</xdr:row>
          <xdr:rowOff>38100</xdr:rowOff>
        </xdr:from>
        <xdr:to>
          <xdr:col>28</xdr:col>
          <xdr:colOff>198120</xdr:colOff>
          <xdr:row>29</xdr:row>
          <xdr:rowOff>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06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ADDITIONAL TEST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22860</xdr:rowOff>
        </xdr:from>
        <xdr:to>
          <xdr:col>6</xdr:col>
          <xdr:colOff>213360</xdr:colOff>
          <xdr:row>45</xdr:row>
          <xdr:rowOff>213360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06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Conductive Fiber Used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xdr:row>
          <xdr:rowOff>30480</xdr:rowOff>
        </xdr:from>
        <xdr:to>
          <xdr:col>6</xdr:col>
          <xdr:colOff>76200</xdr:colOff>
          <xdr:row>6</xdr:row>
          <xdr:rowOff>213360</xdr:rowOff>
        </xdr:to>
        <xdr:sp macro="" textlink="">
          <xdr:nvSpPr>
            <xdr:cNvPr id="63530" name="Option Button 42" hidden="1">
              <a:extLst>
                <a:ext uri="{63B3BB69-23CF-44E3-9099-C40C66FF867C}">
                  <a14:compatExt spid="_x0000_s63530"/>
                </a:ext>
                <a:ext uri="{FF2B5EF4-FFF2-40B4-BE49-F238E27FC236}">
                  <a16:creationId xmlns:a16="http://schemas.microsoft.com/office/drawing/2014/main" id="{00000000-0008-0000-06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xdr:row>
          <xdr:rowOff>38100</xdr:rowOff>
        </xdr:from>
        <xdr:to>
          <xdr:col>11</xdr:col>
          <xdr:colOff>213360</xdr:colOff>
          <xdr:row>6</xdr:row>
          <xdr:rowOff>213360</xdr:rowOff>
        </xdr:to>
        <xdr:sp macro="" textlink="">
          <xdr:nvSpPr>
            <xdr:cNvPr id="63531" name="Option Button 43" hidden="1">
              <a:extLst>
                <a:ext uri="{63B3BB69-23CF-44E3-9099-C40C66FF867C}">
                  <a14:compatExt spid="_x0000_s63531"/>
                </a:ext>
                <a:ext uri="{FF2B5EF4-FFF2-40B4-BE49-F238E27FC236}">
                  <a16:creationId xmlns:a16="http://schemas.microsoft.com/office/drawing/2014/main" id="{00000000-0008-0000-06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5</xdr:row>
          <xdr:rowOff>60960</xdr:rowOff>
        </xdr:from>
        <xdr:to>
          <xdr:col>15</xdr:col>
          <xdr:colOff>175260</xdr:colOff>
          <xdr:row>6</xdr:row>
          <xdr:rowOff>213360</xdr:rowOff>
        </xdr:to>
        <xdr:sp macro="" textlink="">
          <xdr:nvSpPr>
            <xdr:cNvPr id="63532" name="Option Button 44" hidden="1">
              <a:extLst>
                <a:ext uri="{63B3BB69-23CF-44E3-9099-C40C66FF867C}">
                  <a14:compatExt spid="_x0000_s63532"/>
                </a:ext>
                <a:ext uri="{FF2B5EF4-FFF2-40B4-BE49-F238E27FC236}">
                  <a16:creationId xmlns:a16="http://schemas.microsoft.com/office/drawing/2014/main" id="{00000000-0008-0000-06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xdr:row>
          <xdr:rowOff>22860</xdr:rowOff>
        </xdr:from>
        <xdr:to>
          <xdr:col>20</xdr:col>
          <xdr:colOff>251460</xdr:colOff>
          <xdr:row>7</xdr:row>
          <xdr:rowOff>0</xdr:rowOff>
        </xdr:to>
        <xdr:sp macro="" textlink="">
          <xdr:nvSpPr>
            <xdr:cNvPr id="63533" name="Option Button 45" hidden="1">
              <a:extLst>
                <a:ext uri="{63B3BB69-23CF-44E3-9099-C40C66FF867C}">
                  <a14:compatExt spid="_x0000_s63533"/>
                </a:ext>
                <a:ext uri="{FF2B5EF4-FFF2-40B4-BE49-F238E27FC236}">
                  <a16:creationId xmlns:a16="http://schemas.microsoft.com/office/drawing/2014/main" id="{00000000-0008-0000-06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9</xdr:row>
          <xdr:rowOff>0</xdr:rowOff>
        </xdr:from>
        <xdr:to>
          <xdr:col>7</xdr:col>
          <xdr:colOff>0</xdr:colOff>
          <xdr:row>9</xdr:row>
          <xdr:rowOff>381000</xdr:rowOff>
        </xdr:to>
        <xdr:sp macro="" textlink="">
          <xdr:nvSpPr>
            <xdr:cNvPr id="63534" name="Group Box 46" hidden="1">
              <a:extLst>
                <a:ext uri="{63B3BB69-23CF-44E3-9099-C40C66FF867C}">
                  <a14:compatExt spid="_x0000_s63534"/>
                </a:ext>
                <a:ext uri="{FF2B5EF4-FFF2-40B4-BE49-F238E27FC236}">
                  <a16:creationId xmlns:a16="http://schemas.microsoft.com/office/drawing/2014/main" id="{00000000-0008-0000-0600-00002E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251460</xdr:rowOff>
        </xdr:from>
        <xdr:to>
          <xdr:col>21</xdr:col>
          <xdr:colOff>22860</xdr:colOff>
          <xdr:row>8</xdr:row>
          <xdr:rowOff>0</xdr:rowOff>
        </xdr:to>
        <xdr:sp macro="" textlink="">
          <xdr:nvSpPr>
            <xdr:cNvPr id="63535" name="Group Box 47" hidden="1">
              <a:extLst>
                <a:ext uri="{63B3BB69-23CF-44E3-9099-C40C66FF867C}">
                  <a14:compatExt spid="_x0000_s63535"/>
                </a:ext>
                <a:ext uri="{FF2B5EF4-FFF2-40B4-BE49-F238E27FC236}">
                  <a16:creationId xmlns:a16="http://schemas.microsoft.com/office/drawing/2014/main" id="{00000000-0008-0000-0600-00002F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121920</xdr:colOff>
          <xdr:row>15</xdr:row>
          <xdr:rowOff>7620</xdr:rowOff>
        </xdr:from>
        <xdr:to>
          <xdr:col>33</xdr:col>
          <xdr:colOff>251460</xdr:colOff>
          <xdr:row>15</xdr:row>
          <xdr:rowOff>213360</xdr:rowOff>
        </xdr:to>
        <xdr:sp macro="" textlink="">
          <xdr:nvSpPr>
            <xdr:cNvPr id="63536" name="Option Button 48" hidden="1">
              <a:extLst>
                <a:ext uri="{63B3BB69-23CF-44E3-9099-C40C66FF867C}">
                  <a14:compatExt spid="_x0000_s63536"/>
                </a:ext>
                <a:ext uri="{FF2B5EF4-FFF2-40B4-BE49-F238E27FC236}">
                  <a16:creationId xmlns:a16="http://schemas.microsoft.com/office/drawing/2014/main" id="{00000000-0008-0000-06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68580</xdr:colOff>
          <xdr:row>14</xdr:row>
          <xdr:rowOff>228600</xdr:rowOff>
        </xdr:from>
        <xdr:to>
          <xdr:col>35</xdr:col>
          <xdr:colOff>289560</xdr:colOff>
          <xdr:row>15</xdr:row>
          <xdr:rowOff>213360</xdr:rowOff>
        </xdr:to>
        <xdr:sp macro="" textlink="">
          <xdr:nvSpPr>
            <xdr:cNvPr id="63537" name="Option Button 49" hidden="1">
              <a:extLst>
                <a:ext uri="{63B3BB69-23CF-44E3-9099-C40C66FF867C}">
                  <a14:compatExt spid="_x0000_s63537"/>
                </a:ext>
                <a:ext uri="{FF2B5EF4-FFF2-40B4-BE49-F238E27FC236}">
                  <a16:creationId xmlns:a16="http://schemas.microsoft.com/office/drawing/2014/main" id="{00000000-0008-0000-06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28</xdr:row>
          <xdr:rowOff>22860</xdr:rowOff>
        </xdr:from>
        <xdr:to>
          <xdr:col>23</xdr:col>
          <xdr:colOff>60960</xdr:colOff>
          <xdr:row>29</xdr:row>
          <xdr:rowOff>22860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06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RETEST</a:t>
              </a:r>
            </a:p>
          </xdr:txBody>
        </xdr:sp>
        <xdr:clientData/>
      </xdr:twoCellAnchor>
    </mc:Choice>
    <mc:Fallback/>
  </mc:AlternateContent>
  <xdr:twoCellAnchor>
    <xdr:from>
      <xdr:col>26</xdr:col>
      <xdr:colOff>0</xdr:colOff>
      <xdr:row>32</xdr:row>
      <xdr:rowOff>38100</xdr:rowOff>
    </xdr:from>
    <xdr:to>
      <xdr:col>30</xdr:col>
      <xdr:colOff>321810</xdr:colOff>
      <xdr:row>32</xdr:row>
      <xdr:rowOff>167910</xdr:rowOff>
    </xdr:to>
    <xdr:sp macro="" textlink="">
      <xdr:nvSpPr>
        <xdr:cNvPr id="54" name="大かっこ 53">
          <a:extLst>
            <a:ext uri="{FF2B5EF4-FFF2-40B4-BE49-F238E27FC236}">
              <a16:creationId xmlns:a16="http://schemas.microsoft.com/office/drawing/2014/main" id="{00000000-0008-0000-0600-000036000000}"/>
            </a:ext>
          </a:extLst>
        </xdr:cNvPr>
        <xdr:cNvSpPr/>
      </xdr:nvSpPr>
      <xdr:spPr bwMode="auto">
        <a:xfrm>
          <a:off x="6248400" y="6413500"/>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31</xdr:row>
      <xdr:rowOff>38100</xdr:rowOff>
    </xdr:from>
    <xdr:to>
      <xdr:col>30</xdr:col>
      <xdr:colOff>321810</xdr:colOff>
      <xdr:row>31</xdr:row>
      <xdr:rowOff>167910</xdr:rowOff>
    </xdr:to>
    <xdr:sp macro="" textlink="">
      <xdr:nvSpPr>
        <xdr:cNvPr id="55" name="大かっこ 54">
          <a:extLst>
            <a:ext uri="{FF2B5EF4-FFF2-40B4-BE49-F238E27FC236}">
              <a16:creationId xmlns:a16="http://schemas.microsoft.com/office/drawing/2014/main" id="{00000000-0008-0000-0600-000037000000}"/>
            </a:ext>
          </a:extLst>
        </xdr:cNvPr>
        <xdr:cNvSpPr/>
      </xdr:nvSpPr>
      <xdr:spPr bwMode="auto">
        <a:xfrm>
          <a:off x="6248400" y="6184900"/>
          <a:ext cx="1160010" cy="12981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33</xdr:row>
      <xdr:rowOff>38100</xdr:rowOff>
    </xdr:from>
    <xdr:to>
      <xdr:col>30</xdr:col>
      <xdr:colOff>318000</xdr:colOff>
      <xdr:row>33</xdr:row>
      <xdr:rowOff>164100</xdr:rowOff>
    </xdr:to>
    <xdr:sp macro="" textlink="">
      <xdr:nvSpPr>
        <xdr:cNvPr id="56" name="大かっこ 55">
          <a:extLst>
            <a:ext uri="{FF2B5EF4-FFF2-40B4-BE49-F238E27FC236}">
              <a16:creationId xmlns:a16="http://schemas.microsoft.com/office/drawing/2014/main" id="{00000000-0008-0000-0600-000038000000}"/>
            </a:ext>
          </a:extLst>
        </xdr:cNvPr>
        <xdr:cNvSpPr/>
      </xdr:nvSpPr>
      <xdr:spPr bwMode="auto">
        <a:xfrm>
          <a:off x="6248400" y="664210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34</xdr:row>
      <xdr:rowOff>38100</xdr:rowOff>
    </xdr:from>
    <xdr:to>
      <xdr:col>30</xdr:col>
      <xdr:colOff>318000</xdr:colOff>
      <xdr:row>34</xdr:row>
      <xdr:rowOff>164100</xdr:rowOff>
    </xdr:to>
    <xdr:sp macro="" textlink="">
      <xdr:nvSpPr>
        <xdr:cNvPr id="57" name="大かっこ 56">
          <a:extLst>
            <a:ext uri="{FF2B5EF4-FFF2-40B4-BE49-F238E27FC236}">
              <a16:creationId xmlns:a16="http://schemas.microsoft.com/office/drawing/2014/main" id="{00000000-0008-0000-0600-000039000000}"/>
            </a:ext>
          </a:extLst>
        </xdr:cNvPr>
        <xdr:cNvSpPr/>
      </xdr:nvSpPr>
      <xdr:spPr bwMode="auto">
        <a:xfrm>
          <a:off x="6248400" y="687070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10584</xdr:colOff>
      <xdr:row>32</xdr:row>
      <xdr:rowOff>37465</xdr:rowOff>
    </xdr:from>
    <xdr:to>
      <xdr:col>35</xdr:col>
      <xdr:colOff>1905</xdr:colOff>
      <xdr:row>32</xdr:row>
      <xdr:rowOff>162560</xdr:rowOff>
    </xdr:to>
    <xdr:sp macro="" textlink="">
      <xdr:nvSpPr>
        <xdr:cNvPr id="58" name="大かっこ 57">
          <a:extLst>
            <a:ext uri="{FF2B5EF4-FFF2-40B4-BE49-F238E27FC236}">
              <a16:creationId xmlns:a16="http://schemas.microsoft.com/office/drawing/2014/main" id="{00000000-0008-0000-0600-00003A000000}"/>
            </a:ext>
          </a:extLst>
        </xdr:cNvPr>
        <xdr:cNvSpPr/>
      </xdr:nvSpPr>
      <xdr:spPr bwMode="auto">
        <a:xfrm>
          <a:off x="7446434" y="6412865"/>
          <a:ext cx="1166071" cy="125095"/>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10583</xdr:colOff>
      <xdr:row>31</xdr:row>
      <xdr:rowOff>42333</xdr:rowOff>
    </xdr:from>
    <xdr:to>
      <xdr:col>35</xdr:col>
      <xdr:colOff>3809</xdr:colOff>
      <xdr:row>31</xdr:row>
      <xdr:rowOff>169333</xdr:rowOff>
    </xdr:to>
    <xdr:sp macro="" textlink="">
      <xdr:nvSpPr>
        <xdr:cNvPr id="59" name="大かっこ 58">
          <a:extLst>
            <a:ext uri="{FF2B5EF4-FFF2-40B4-BE49-F238E27FC236}">
              <a16:creationId xmlns:a16="http://schemas.microsoft.com/office/drawing/2014/main" id="{00000000-0008-0000-0600-00003B000000}"/>
            </a:ext>
          </a:extLst>
        </xdr:cNvPr>
        <xdr:cNvSpPr/>
      </xdr:nvSpPr>
      <xdr:spPr bwMode="auto">
        <a:xfrm>
          <a:off x="7446433" y="6189133"/>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0</xdr:colOff>
      <xdr:row>33</xdr:row>
      <xdr:rowOff>42333</xdr:rowOff>
    </xdr:from>
    <xdr:to>
      <xdr:col>34</xdr:col>
      <xdr:colOff>236643</xdr:colOff>
      <xdr:row>33</xdr:row>
      <xdr:rowOff>169333</xdr:rowOff>
    </xdr:to>
    <xdr:sp macro="" textlink="">
      <xdr:nvSpPr>
        <xdr:cNvPr id="60" name="大かっこ 59">
          <a:extLst>
            <a:ext uri="{FF2B5EF4-FFF2-40B4-BE49-F238E27FC236}">
              <a16:creationId xmlns:a16="http://schemas.microsoft.com/office/drawing/2014/main" id="{00000000-0008-0000-0600-00003C000000}"/>
            </a:ext>
          </a:extLst>
        </xdr:cNvPr>
        <xdr:cNvSpPr/>
      </xdr:nvSpPr>
      <xdr:spPr bwMode="auto">
        <a:xfrm>
          <a:off x="7435850" y="664633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10583</xdr:colOff>
      <xdr:row>34</xdr:row>
      <xdr:rowOff>42334</xdr:rowOff>
    </xdr:from>
    <xdr:to>
      <xdr:col>35</xdr:col>
      <xdr:colOff>3809</xdr:colOff>
      <xdr:row>34</xdr:row>
      <xdr:rowOff>169334</xdr:rowOff>
    </xdr:to>
    <xdr:sp macro="" textlink="">
      <xdr:nvSpPr>
        <xdr:cNvPr id="61" name="大かっこ 60">
          <a:extLst>
            <a:ext uri="{FF2B5EF4-FFF2-40B4-BE49-F238E27FC236}">
              <a16:creationId xmlns:a16="http://schemas.microsoft.com/office/drawing/2014/main" id="{00000000-0008-0000-0600-00003D000000}"/>
            </a:ext>
          </a:extLst>
        </xdr:cNvPr>
        <xdr:cNvSpPr/>
      </xdr:nvSpPr>
      <xdr:spPr bwMode="auto">
        <a:xfrm>
          <a:off x="7446433" y="6874934"/>
          <a:ext cx="1167976"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0</xdr:colOff>
      <xdr:row>32</xdr:row>
      <xdr:rowOff>38100</xdr:rowOff>
    </xdr:from>
    <xdr:to>
      <xdr:col>25</xdr:col>
      <xdr:colOff>190499</xdr:colOff>
      <xdr:row>32</xdr:row>
      <xdr:rowOff>169333</xdr:rowOff>
    </xdr:to>
    <xdr:sp macro="" textlink="">
      <xdr:nvSpPr>
        <xdr:cNvPr id="62" name="大かっこ 61">
          <a:extLst>
            <a:ext uri="{FF2B5EF4-FFF2-40B4-BE49-F238E27FC236}">
              <a16:creationId xmlns:a16="http://schemas.microsoft.com/office/drawing/2014/main" id="{00000000-0008-0000-0600-00003E000000}"/>
            </a:ext>
          </a:extLst>
        </xdr:cNvPr>
        <xdr:cNvSpPr/>
      </xdr:nvSpPr>
      <xdr:spPr bwMode="auto">
        <a:xfrm>
          <a:off x="5080000" y="641350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0</xdr:colOff>
      <xdr:row>34</xdr:row>
      <xdr:rowOff>38100</xdr:rowOff>
    </xdr:from>
    <xdr:to>
      <xdr:col>25</xdr:col>
      <xdr:colOff>190499</xdr:colOff>
      <xdr:row>34</xdr:row>
      <xdr:rowOff>169333</xdr:rowOff>
    </xdr:to>
    <xdr:sp macro="" textlink="">
      <xdr:nvSpPr>
        <xdr:cNvPr id="63" name="大かっこ 62">
          <a:extLst>
            <a:ext uri="{FF2B5EF4-FFF2-40B4-BE49-F238E27FC236}">
              <a16:creationId xmlns:a16="http://schemas.microsoft.com/office/drawing/2014/main" id="{00000000-0008-0000-0600-00003F000000}"/>
            </a:ext>
          </a:extLst>
        </xdr:cNvPr>
        <xdr:cNvSpPr/>
      </xdr:nvSpPr>
      <xdr:spPr bwMode="auto">
        <a:xfrm>
          <a:off x="5080000" y="6870700"/>
          <a:ext cx="1149349"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8467</xdr:colOff>
      <xdr:row>42</xdr:row>
      <xdr:rowOff>46566</xdr:rowOff>
    </xdr:from>
    <xdr:to>
      <xdr:col>30</xdr:col>
      <xdr:colOff>326467</xdr:colOff>
      <xdr:row>42</xdr:row>
      <xdr:rowOff>172566</xdr:rowOff>
    </xdr:to>
    <xdr:sp macro="" textlink="">
      <xdr:nvSpPr>
        <xdr:cNvPr id="64" name="大かっこ 63">
          <a:extLst>
            <a:ext uri="{FF2B5EF4-FFF2-40B4-BE49-F238E27FC236}">
              <a16:creationId xmlns:a16="http://schemas.microsoft.com/office/drawing/2014/main" id="{00000000-0008-0000-0600-000040000000}"/>
            </a:ext>
          </a:extLst>
        </xdr:cNvPr>
        <xdr:cNvSpPr/>
      </xdr:nvSpPr>
      <xdr:spPr bwMode="auto">
        <a:xfrm>
          <a:off x="6256867" y="8707966"/>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26</xdr:col>
      <xdr:colOff>0</xdr:colOff>
      <xdr:row>41</xdr:row>
      <xdr:rowOff>38100</xdr:rowOff>
    </xdr:from>
    <xdr:to>
      <xdr:col>30</xdr:col>
      <xdr:colOff>318000</xdr:colOff>
      <xdr:row>41</xdr:row>
      <xdr:rowOff>164100</xdr:rowOff>
    </xdr:to>
    <xdr:sp macro="" textlink="">
      <xdr:nvSpPr>
        <xdr:cNvPr id="65" name="大かっこ 64">
          <a:extLst>
            <a:ext uri="{FF2B5EF4-FFF2-40B4-BE49-F238E27FC236}">
              <a16:creationId xmlns:a16="http://schemas.microsoft.com/office/drawing/2014/main" id="{00000000-0008-0000-0600-000041000000}"/>
            </a:ext>
          </a:extLst>
        </xdr:cNvPr>
        <xdr:cNvSpPr/>
      </xdr:nvSpPr>
      <xdr:spPr bwMode="auto">
        <a:xfrm>
          <a:off x="6248400" y="8470900"/>
          <a:ext cx="1156200" cy="126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0</xdr:colOff>
      <xdr:row>41</xdr:row>
      <xdr:rowOff>42333</xdr:rowOff>
    </xdr:from>
    <xdr:to>
      <xdr:col>34</xdr:col>
      <xdr:colOff>236643</xdr:colOff>
      <xdr:row>41</xdr:row>
      <xdr:rowOff>169333</xdr:rowOff>
    </xdr:to>
    <xdr:sp macro="" textlink="">
      <xdr:nvSpPr>
        <xdr:cNvPr id="66" name="大かっこ 65">
          <a:extLst>
            <a:ext uri="{FF2B5EF4-FFF2-40B4-BE49-F238E27FC236}">
              <a16:creationId xmlns:a16="http://schemas.microsoft.com/office/drawing/2014/main" id="{00000000-0008-0000-0600-000042000000}"/>
            </a:ext>
          </a:extLst>
        </xdr:cNvPr>
        <xdr:cNvSpPr/>
      </xdr:nvSpPr>
      <xdr:spPr bwMode="auto">
        <a:xfrm>
          <a:off x="7435850" y="8475133"/>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31</xdr:col>
      <xdr:colOff>0</xdr:colOff>
      <xdr:row>42</xdr:row>
      <xdr:rowOff>52917</xdr:rowOff>
    </xdr:from>
    <xdr:to>
      <xdr:col>34</xdr:col>
      <xdr:colOff>236643</xdr:colOff>
      <xdr:row>42</xdr:row>
      <xdr:rowOff>179917</xdr:rowOff>
    </xdr:to>
    <xdr:sp macro="" textlink="">
      <xdr:nvSpPr>
        <xdr:cNvPr id="67" name="大かっこ 66">
          <a:extLst>
            <a:ext uri="{FF2B5EF4-FFF2-40B4-BE49-F238E27FC236}">
              <a16:creationId xmlns:a16="http://schemas.microsoft.com/office/drawing/2014/main" id="{00000000-0008-0000-0600-000043000000}"/>
            </a:ext>
          </a:extLst>
        </xdr:cNvPr>
        <xdr:cNvSpPr/>
      </xdr:nvSpPr>
      <xdr:spPr bwMode="auto">
        <a:xfrm>
          <a:off x="7435850" y="8714317"/>
          <a:ext cx="1170093" cy="12700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20</xdr:col>
      <xdr:colOff>262466</xdr:colOff>
      <xdr:row>42</xdr:row>
      <xdr:rowOff>38100</xdr:rowOff>
    </xdr:from>
    <xdr:to>
      <xdr:col>25</xdr:col>
      <xdr:colOff>182032</xdr:colOff>
      <xdr:row>42</xdr:row>
      <xdr:rowOff>169333</xdr:rowOff>
    </xdr:to>
    <xdr:sp macro="" textlink="">
      <xdr:nvSpPr>
        <xdr:cNvPr id="68" name="大かっこ 67">
          <a:extLst>
            <a:ext uri="{FF2B5EF4-FFF2-40B4-BE49-F238E27FC236}">
              <a16:creationId xmlns:a16="http://schemas.microsoft.com/office/drawing/2014/main" id="{00000000-0008-0000-0600-000044000000}"/>
            </a:ext>
          </a:extLst>
        </xdr:cNvPr>
        <xdr:cNvSpPr/>
      </xdr:nvSpPr>
      <xdr:spPr bwMode="auto">
        <a:xfrm>
          <a:off x="5063066" y="8699500"/>
          <a:ext cx="1157816" cy="131233"/>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14</xdr:col>
          <xdr:colOff>22860</xdr:colOff>
          <xdr:row>32</xdr:row>
          <xdr:rowOff>22860</xdr:rowOff>
        </xdr:from>
        <xdr:to>
          <xdr:col>16</xdr:col>
          <xdr:colOff>83820</xdr:colOff>
          <xdr:row>32</xdr:row>
          <xdr:rowOff>213360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06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SU(N)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32</xdr:row>
          <xdr:rowOff>22860</xdr:rowOff>
        </xdr:from>
        <xdr:to>
          <xdr:col>13</xdr:col>
          <xdr:colOff>99060</xdr:colOff>
          <xdr:row>32</xdr:row>
          <xdr:rowOff>213360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06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32</xdr:row>
          <xdr:rowOff>22860</xdr:rowOff>
        </xdr:from>
        <xdr:to>
          <xdr:col>18</xdr:col>
          <xdr:colOff>175260</xdr:colOff>
          <xdr:row>32</xdr:row>
          <xdr:rowOff>213360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06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FW(F)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39</xdr:row>
          <xdr:rowOff>22860</xdr:rowOff>
        </xdr:from>
        <xdr:to>
          <xdr:col>5</xdr:col>
          <xdr:colOff>22860</xdr:colOff>
          <xdr:row>39</xdr:row>
          <xdr:rowOff>213360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06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Conjugated fiber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39</xdr:row>
          <xdr:rowOff>7620</xdr:rowOff>
        </xdr:from>
        <xdr:to>
          <xdr:col>17</xdr:col>
          <xdr:colOff>289560</xdr:colOff>
          <xdr:row>39</xdr:row>
          <xdr:rowOff>213360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6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TENCEL(TM) Modal/Lyocell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39</xdr:row>
          <xdr:rowOff>22860</xdr:rowOff>
        </xdr:from>
        <xdr:to>
          <xdr:col>11</xdr:col>
          <xdr:colOff>198120</xdr:colOff>
          <xdr:row>39</xdr:row>
          <xdr:rowOff>213360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6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Film Yarn (Metallized)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251460</xdr:colOff>
          <xdr:row>43</xdr:row>
          <xdr:rowOff>22860</xdr:rowOff>
        </xdr:from>
        <xdr:to>
          <xdr:col>34</xdr:col>
          <xdr:colOff>137160</xdr:colOff>
          <xdr:row>43</xdr:row>
          <xdr:rowOff>213360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6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UNIQUE PHYSICAL TEST FOR BELT/BAG/SHOES/UMBRELLA</a:t>
              </a:r>
            </a:p>
          </xdr:txBody>
        </xdr:sp>
        <xdr:clientData/>
      </xdr:twoCellAnchor>
    </mc:Choice>
    <mc:Fallback/>
  </mc:AlternateContent>
  <xdr:twoCellAnchor>
    <xdr:from>
      <xdr:col>29</xdr:col>
      <xdr:colOff>8466</xdr:colOff>
      <xdr:row>36</xdr:row>
      <xdr:rowOff>60960</xdr:rowOff>
    </xdr:from>
    <xdr:to>
      <xdr:col>34</xdr:col>
      <xdr:colOff>220979</xdr:colOff>
      <xdr:row>36</xdr:row>
      <xdr:rowOff>177800</xdr:rowOff>
    </xdr:to>
    <xdr:sp macro="" textlink="">
      <xdr:nvSpPr>
        <xdr:cNvPr id="76" name="大かっこ 142">
          <a:extLst>
            <a:ext uri="{FF2B5EF4-FFF2-40B4-BE49-F238E27FC236}">
              <a16:creationId xmlns:a16="http://schemas.microsoft.com/office/drawing/2014/main" id="{00000000-0008-0000-0600-00004C000000}"/>
            </a:ext>
          </a:extLst>
        </xdr:cNvPr>
        <xdr:cNvSpPr/>
      </xdr:nvSpPr>
      <xdr:spPr bwMode="auto">
        <a:xfrm>
          <a:off x="6885516" y="73507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37</xdr:row>
      <xdr:rowOff>60960</xdr:rowOff>
    </xdr:from>
    <xdr:to>
      <xdr:col>34</xdr:col>
      <xdr:colOff>220979</xdr:colOff>
      <xdr:row>37</xdr:row>
      <xdr:rowOff>177800</xdr:rowOff>
    </xdr:to>
    <xdr:sp macro="" textlink="">
      <xdr:nvSpPr>
        <xdr:cNvPr id="77" name="大かっこ 142">
          <a:extLst>
            <a:ext uri="{FF2B5EF4-FFF2-40B4-BE49-F238E27FC236}">
              <a16:creationId xmlns:a16="http://schemas.microsoft.com/office/drawing/2014/main" id="{00000000-0008-0000-0600-00004D000000}"/>
            </a:ext>
          </a:extLst>
        </xdr:cNvPr>
        <xdr:cNvSpPr/>
      </xdr:nvSpPr>
      <xdr:spPr bwMode="auto">
        <a:xfrm>
          <a:off x="6885516" y="75793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37</xdr:row>
      <xdr:rowOff>59267</xdr:rowOff>
    </xdr:from>
    <xdr:to>
      <xdr:col>28</xdr:col>
      <xdr:colOff>177801</xdr:colOff>
      <xdr:row>37</xdr:row>
      <xdr:rowOff>177801</xdr:rowOff>
    </xdr:to>
    <xdr:sp macro="" textlink="">
      <xdr:nvSpPr>
        <xdr:cNvPr id="78" name="大かっこ 142">
          <a:extLst>
            <a:ext uri="{FF2B5EF4-FFF2-40B4-BE49-F238E27FC236}">
              <a16:creationId xmlns:a16="http://schemas.microsoft.com/office/drawing/2014/main" id="{00000000-0008-0000-0600-00004E000000}"/>
            </a:ext>
          </a:extLst>
        </xdr:cNvPr>
        <xdr:cNvSpPr/>
      </xdr:nvSpPr>
      <xdr:spPr bwMode="auto">
        <a:xfrm>
          <a:off x="5088468" y="7577667"/>
          <a:ext cx="175683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35</xdr:row>
      <xdr:rowOff>60960</xdr:rowOff>
    </xdr:from>
    <xdr:to>
      <xdr:col>34</xdr:col>
      <xdr:colOff>220979</xdr:colOff>
      <xdr:row>35</xdr:row>
      <xdr:rowOff>177800</xdr:rowOff>
    </xdr:to>
    <xdr:sp macro="" textlink="">
      <xdr:nvSpPr>
        <xdr:cNvPr id="79" name="大かっこ 142">
          <a:extLst>
            <a:ext uri="{FF2B5EF4-FFF2-40B4-BE49-F238E27FC236}">
              <a16:creationId xmlns:a16="http://schemas.microsoft.com/office/drawing/2014/main" id="{00000000-0008-0000-0600-00004F000000}"/>
            </a:ext>
          </a:extLst>
        </xdr:cNvPr>
        <xdr:cNvSpPr/>
      </xdr:nvSpPr>
      <xdr:spPr bwMode="auto">
        <a:xfrm>
          <a:off x="6885516" y="71221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20</xdr:col>
          <xdr:colOff>251460</xdr:colOff>
          <xdr:row>35</xdr:row>
          <xdr:rowOff>30480</xdr:rowOff>
        </xdr:from>
        <xdr:to>
          <xdr:col>28</xdr:col>
          <xdr:colOff>121920</xdr:colOff>
          <xdr:row>35</xdr:row>
          <xdr:rowOff>213360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6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PHYSICAL PERFORMANCE</a:t>
              </a:r>
            </a:p>
          </xdr:txBody>
        </xdr:sp>
        <xdr:clientData/>
      </xdr:twoCellAnchor>
    </mc:Choice>
    <mc:Fallback/>
  </mc:AlternateContent>
  <xdr:twoCellAnchor>
    <xdr:from>
      <xdr:col>21</xdr:col>
      <xdr:colOff>8468</xdr:colOff>
      <xdr:row>36</xdr:row>
      <xdr:rowOff>59267</xdr:rowOff>
    </xdr:from>
    <xdr:to>
      <xdr:col>28</xdr:col>
      <xdr:colOff>177801</xdr:colOff>
      <xdr:row>36</xdr:row>
      <xdr:rowOff>177801</xdr:rowOff>
    </xdr:to>
    <xdr:sp macro="" textlink="">
      <xdr:nvSpPr>
        <xdr:cNvPr id="81" name="大かっこ 142">
          <a:extLst>
            <a:ext uri="{FF2B5EF4-FFF2-40B4-BE49-F238E27FC236}">
              <a16:creationId xmlns:a16="http://schemas.microsoft.com/office/drawing/2014/main" id="{00000000-0008-0000-0600-000051000000}"/>
            </a:ext>
          </a:extLst>
        </xdr:cNvPr>
        <xdr:cNvSpPr/>
      </xdr:nvSpPr>
      <xdr:spPr bwMode="auto">
        <a:xfrm>
          <a:off x="5088468" y="7349067"/>
          <a:ext cx="175683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38</xdr:row>
      <xdr:rowOff>60960</xdr:rowOff>
    </xdr:from>
    <xdr:to>
      <xdr:col>34</xdr:col>
      <xdr:colOff>220979</xdr:colOff>
      <xdr:row>38</xdr:row>
      <xdr:rowOff>177800</xdr:rowOff>
    </xdr:to>
    <xdr:sp macro="" textlink="">
      <xdr:nvSpPr>
        <xdr:cNvPr id="82" name="大かっこ 142">
          <a:extLst>
            <a:ext uri="{FF2B5EF4-FFF2-40B4-BE49-F238E27FC236}">
              <a16:creationId xmlns:a16="http://schemas.microsoft.com/office/drawing/2014/main" id="{00000000-0008-0000-0600-000052000000}"/>
            </a:ext>
          </a:extLst>
        </xdr:cNvPr>
        <xdr:cNvSpPr/>
      </xdr:nvSpPr>
      <xdr:spPr bwMode="auto">
        <a:xfrm>
          <a:off x="6885516" y="78079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44</xdr:row>
      <xdr:rowOff>60960</xdr:rowOff>
    </xdr:from>
    <xdr:to>
      <xdr:col>34</xdr:col>
      <xdr:colOff>220979</xdr:colOff>
      <xdr:row>44</xdr:row>
      <xdr:rowOff>177800</xdr:rowOff>
    </xdr:to>
    <xdr:sp macro="" textlink="">
      <xdr:nvSpPr>
        <xdr:cNvPr id="83" name="大かっこ 142">
          <a:extLst>
            <a:ext uri="{FF2B5EF4-FFF2-40B4-BE49-F238E27FC236}">
              <a16:creationId xmlns:a16="http://schemas.microsoft.com/office/drawing/2014/main" id="{00000000-0008-0000-0600-000053000000}"/>
            </a:ext>
          </a:extLst>
        </xdr:cNvPr>
        <xdr:cNvSpPr/>
      </xdr:nvSpPr>
      <xdr:spPr bwMode="auto">
        <a:xfrm>
          <a:off x="6885516" y="91795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29</xdr:col>
      <xdr:colOff>8466</xdr:colOff>
      <xdr:row>45</xdr:row>
      <xdr:rowOff>60960</xdr:rowOff>
    </xdr:from>
    <xdr:to>
      <xdr:col>34</xdr:col>
      <xdr:colOff>220979</xdr:colOff>
      <xdr:row>45</xdr:row>
      <xdr:rowOff>177800</xdr:rowOff>
    </xdr:to>
    <xdr:sp macro="" textlink="">
      <xdr:nvSpPr>
        <xdr:cNvPr id="84" name="大かっこ 83">
          <a:extLst>
            <a:ext uri="{FF2B5EF4-FFF2-40B4-BE49-F238E27FC236}">
              <a16:creationId xmlns:a16="http://schemas.microsoft.com/office/drawing/2014/main" id="{00000000-0008-0000-0600-000054000000}"/>
            </a:ext>
          </a:extLst>
        </xdr:cNvPr>
        <xdr:cNvSpPr/>
      </xdr:nvSpPr>
      <xdr:spPr bwMode="auto">
        <a:xfrm>
          <a:off x="6885516" y="94081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45</xdr:row>
      <xdr:rowOff>59267</xdr:rowOff>
    </xdr:from>
    <xdr:to>
      <xdr:col>28</xdr:col>
      <xdr:colOff>177801</xdr:colOff>
      <xdr:row>45</xdr:row>
      <xdr:rowOff>177801</xdr:rowOff>
    </xdr:to>
    <xdr:sp macro="" textlink="">
      <xdr:nvSpPr>
        <xdr:cNvPr id="85" name="大かっこ 142">
          <a:extLst>
            <a:ext uri="{FF2B5EF4-FFF2-40B4-BE49-F238E27FC236}">
              <a16:creationId xmlns:a16="http://schemas.microsoft.com/office/drawing/2014/main" id="{00000000-0008-0000-0600-000055000000}"/>
            </a:ext>
          </a:extLst>
        </xdr:cNvPr>
        <xdr:cNvSpPr/>
      </xdr:nvSpPr>
      <xdr:spPr bwMode="auto">
        <a:xfrm>
          <a:off x="5088468" y="9406467"/>
          <a:ext cx="175683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44</xdr:row>
      <xdr:rowOff>59267</xdr:rowOff>
    </xdr:from>
    <xdr:to>
      <xdr:col>28</xdr:col>
      <xdr:colOff>177801</xdr:colOff>
      <xdr:row>44</xdr:row>
      <xdr:rowOff>177801</xdr:rowOff>
    </xdr:to>
    <xdr:sp macro="" textlink="">
      <xdr:nvSpPr>
        <xdr:cNvPr id="86" name="大かっこ 142">
          <a:extLst>
            <a:ext uri="{FF2B5EF4-FFF2-40B4-BE49-F238E27FC236}">
              <a16:creationId xmlns:a16="http://schemas.microsoft.com/office/drawing/2014/main" id="{00000000-0008-0000-0600-000056000000}"/>
            </a:ext>
          </a:extLst>
        </xdr:cNvPr>
        <xdr:cNvSpPr/>
      </xdr:nvSpPr>
      <xdr:spPr bwMode="auto">
        <a:xfrm>
          <a:off x="5088468" y="9177867"/>
          <a:ext cx="175683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34</xdr:col>
          <xdr:colOff>60960</xdr:colOff>
          <xdr:row>24</xdr:row>
          <xdr:rowOff>7620</xdr:rowOff>
        </xdr:from>
        <xdr:to>
          <xdr:col>35</xdr:col>
          <xdr:colOff>251460</xdr:colOff>
          <xdr:row>25</xdr:row>
          <xdr:rowOff>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6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25</xdr:row>
          <xdr:rowOff>30480</xdr:rowOff>
        </xdr:from>
        <xdr:to>
          <xdr:col>34</xdr:col>
          <xdr:colOff>198120</xdr:colOff>
          <xdr:row>25</xdr:row>
          <xdr:rowOff>213360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6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CARE LABEL LIST (After ACC issuance)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26</xdr:row>
          <xdr:rowOff>0</xdr:rowOff>
        </xdr:from>
        <xdr:to>
          <xdr:col>35</xdr:col>
          <xdr:colOff>251460</xdr:colOff>
          <xdr:row>26</xdr:row>
          <xdr:rowOff>213360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6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Material Specification sheet（Before ACC issuance)</a:t>
              </a:r>
            </a:p>
          </xdr:txBody>
        </xdr:sp>
        <xdr:clientData/>
      </xdr:twoCellAnchor>
    </mc:Choice>
    <mc:Fallback/>
  </mc:AlternateContent>
  <xdr:twoCellAnchor>
    <xdr:from>
      <xdr:col>29</xdr:col>
      <xdr:colOff>8466</xdr:colOff>
      <xdr:row>39</xdr:row>
      <xdr:rowOff>60960</xdr:rowOff>
    </xdr:from>
    <xdr:to>
      <xdr:col>34</xdr:col>
      <xdr:colOff>220979</xdr:colOff>
      <xdr:row>39</xdr:row>
      <xdr:rowOff>177800</xdr:rowOff>
    </xdr:to>
    <xdr:sp macro="" textlink="">
      <xdr:nvSpPr>
        <xdr:cNvPr id="90" name="大かっこ 142">
          <a:extLst>
            <a:ext uri="{FF2B5EF4-FFF2-40B4-BE49-F238E27FC236}">
              <a16:creationId xmlns:a16="http://schemas.microsoft.com/office/drawing/2014/main" id="{00000000-0008-0000-0600-00005A000000}"/>
            </a:ext>
          </a:extLst>
        </xdr:cNvPr>
        <xdr:cNvSpPr/>
      </xdr:nvSpPr>
      <xdr:spPr bwMode="auto">
        <a:xfrm>
          <a:off x="6885516" y="80365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39</xdr:row>
      <xdr:rowOff>59267</xdr:rowOff>
    </xdr:from>
    <xdr:to>
      <xdr:col>28</xdr:col>
      <xdr:colOff>177801</xdr:colOff>
      <xdr:row>39</xdr:row>
      <xdr:rowOff>177801</xdr:rowOff>
    </xdr:to>
    <xdr:sp macro="" textlink="">
      <xdr:nvSpPr>
        <xdr:cNvPr id="91" name="大かっこ 142">
          <a:extLst>
            <a:ext uri="{FF2B5EF4-FFF2-40B4-BE49-F238E27FC236}">
              <a16:creationId xmlns:a16="http://schemas.microsoft.com/office/drawing/2014/main" id="{00000000-0008-0000-0600-00005B000000}"/>
            </a:ext>
          </a:extLst>
        </xdr:cNvPr>
        <xdr:cNvSpPr/>
      </xdr:nvSpPr>
      <xdr:spPr bwMode="auto">
        <a:xfrm>
          <a:off x="5088468" y="8034867"/>
          <a:ext cx="175683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20</xdr:col>
          <xdr:colOff>251460</xdr:colOff>
          <xdr:row>33</xdr:row>
          <xdr:rowOff>30480</xdr:rowOff>
        </xdr:from>
        <xdr:to>
          <xdr:col>23</xdr:col>
          <xdr:colOff>175260</xdr:colOff>
          <xdr:row>33</xdr:row>
          <xdr:rowOff>213360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6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SAFETY</a:t>
              </a:r>
            </a:p>
          </xdr:txBody>
        </xdr:sp>
        <xdr:clientData/>
      </xdr:twoCellAnchor>
    </mc:Choice>
    <mc:Fallback/>
  </mc:AlternateContent>
  <xdr:twoCellAnchor>
    <xdr:from>
      <xdr:col>29</xdr:col>
      <xdr:colOff>8466</xdr:colOff>
      <xdr:row>40</xdr:row>
      <xdr:rowOff>60960</xdr:rowOff>
    </xdr:from>
    <xdr:to>
      <xdr:col>34</xdr:col>
      <xdr:colOff>220979</xdr:colOff>
      <xdr:row>40</xdr:row>
      <xdr:rowOff>177800</xdr:rowOff>
    </xdr:to>
    <xdr:sp macro="" textlink="">
      <xdr:nvSpPr>
        <xdr:cNvPr id="93" name="大かっこ 142">
          <a:extLst>
            <a:ext uri="{FF2B5EF4-FFF2-40B4-BE49-F238E27FC236}">
              <a16:creationId xmlns:a16="http://schemas.microsoft.com/office/drawing/2014/main" id="{00000000-0008-0000-0600-00005D000000}"/>
            </a:ext>
          </a:extLst>
        </xdr:cNvPr>
        <xdr:cNvSpPr/>
      </xdr:nvSpPr>
      <xdr:spPr bwMode="auto">
        <a:xfrm>
          <a:off x="6885516" y="8265160"/>
          <a:ext cx="1704763" cy="116840"/>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xdr:twoCellAnchor>
    <xdr:from>
      <xdr:col>21</xdr:col>
      <xdr:colOff>8468</xdr:colOff>
      <xdr:row>40</xdr:row>
      <xdr:rowOff>59267</xdr:rowOff>
    </xdr:from>
    <xdr:to>
      <xdr:col>28</xdr:col>
      <xdr:colOff>177801</xdr:colOff>
      <xdr:row>40</xdr:row>
      <xdr:rowOff>177801</xdr:rowOff>
    </xdr:to>
    <xdr:sp macro="" textlink="">
      <xdr:nvSpPr>
        <xdr:cNvPr id="94" name="大かっこ 142">
          <a:extLst>
            <a:ext uri="{FF2B5EF4-FFF2-40B4-BE49-F238E27FC236}">
              <a16:creationId xmlns:a16="http://schemas.microsoft.com/office/drawing/2014/main" id="{00000000-0008-0000-0600-00005E000000}"/>
            </a:ext>
          </a:extLst>
        </xdr:cNvPr>
        <xdr:cNvSpPr/>
      </xdr:nvSpPr>
      <xdr:spPr bwMode="auto">
        <a:xfrm>
          <a:off x="5088468" y="8263467"/>
          <a:ext cx="1756833" cy="118534"/>
        </a:xfrm>
        <a:prstGeom prst="bracketPair">
          <a:avLst/>
        </a:prstGeom>
        <a:noFill/>
        <a:ln w="9525" cap="flat" cmpd="sng" algn="ctr">
          <a:solidFill>
            <a:srgbClr val="4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6</xdr:col>
          <xdr:colOff>83820</xdr:colOff>
          <xdr:row>48</xdr:row>
          <xdr:rowOff>213360</xdr:rowOff>
        </xdr:from>
        <xdr:to>
          <xdr:col>11</xdr:col>
          <xdr:colOff>175260</xdr:colOff>
          <xdr:row>50</xdr:row>
          <xdr:rowOff>0</xdr:rowOff>
        </xdr:to>
        <xdr:sp macro="" textlink="">
          <xdr:nvSpPr>
            <xdr:cNvPr id="63551" name="Group Box 63" hidden="1">
              <a:extLst>
                <a:ext uri="{63B3BB69-23CF-44E3-9099-C40C66FF867C}">
                  <a14:compatExt spid="_x0000_s63551"/>
                </a:ext>
                <a:ext uri="{FF2B5EF4-FFF2-40B4-BE49-F238E27FC236}">
                  <a16:creationId xmlns:a16="http://schemas.microsoft.com/office/drawing/2014/main" id="{00000000-0008-0000-0600-00003F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49</xdr:row>
          <xdr:rowOff>22860</xdr:rowOff>
        </xdr:from>
        <xdr:to>
          <xdr:col>10</xdr:col>
          <xdr:colOff>213360</xdr:colOff>
          <xdr:row>50</xdr:row>
          <xdr:rowOff>0</xdr:rowOff>
        </xdr:to>
        <xdr:sp macro="" textlink="">
          <xdr:nvSpPr>
            <xdr:cNvPr id="63552" name="Option Button 64" hidden="1">
              <a:extLst>
                <a:ext uri="{63B3BB69-23CF-44E3-9099-C40C66FF867C}">
                  <a14:compatExt spid="_x0000_s63552"/>
                </a:ext>
                <a:ext uri="{FF2B5EF4-FFF2-40B4-BE49-F238E27FC236}">
                  <a16:creationId xmlns:a16="http://schemas.microsoft.com/office/drawing/2014/main" id="{00000000-0008-0000-06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49</xdr:row>
          <xdr:rowOff>22860</xdr:rowOff>
        </xdr:from>
        <xdr:to>
          <xdr:col>9</xdr:col>
          <xdr:colOff>0</xdr:colOff>
          <xdr:row>50</xdr:row>
          <xdr:rowOff>0</xdr:rowOff>
        </xdr:to>
        <xdr:sp macro="" textlink="">
          <xdr:nvSpPr>
            <xdr:cNvPr id="63553" name="Option Button 65" hidden="1">
              <a:extLst>
                <a:ext uri="{63B3BB69-23CF-44E3-9099-C40C66FF867C}">
                  <a14:compatExt spid="_x0000_s63553"/>
                </a:ext>
                <a:ext uri="{FF2B5EF4-FFF2-40B4-BE49-F238E27FC236}">
                  <a16:creationId xmlns:a16="http://schemas.microsoft.com/office/drawing/2014/main" id="{00000000-0008-0000-06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22</xdr:row>
          <xdr:rowOff>30480</xdr:rowOff>
        </xdr:from>
        <xdr:to>
          <xdr:col>18</xdr:col>
          <xdr:colOff>175260</xdr:colOff>
          <xdr:row>22</xdr:row>
          <xdr:rowOff>213360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6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One wash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24</xdr:row>
          <xdr:rowOff>15240</xdr:rowOff>
        </xdr:from>
        <xdr:to>
          <xdr:col>18</xdr:col>
          <xdr:colOff>175260</xdr:colOff>
          <xdr:row>24</xdr:row>
          <xdr:rowOff>213360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6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Used wash</a:t>
              </a:r>
            </a:p>
          </xdr:txBody>
        </xdr:sp>
        <xdr:clientData/>
      </xdr:twoCellAnchor>
    </mc:Choice>
    <mc:Fallback/>
  </mc:AlternateContent>
  <xdr:twoCellAnchor>
    <xdr:from>
      <xdr:col>14</xdr:col>
      <xdr:colOff>10019</xdr:colOff>
      <xdr:row>3</xdr:row>
      <xdr:rowOff>28222</xdr:rowOff>
    </xdr:from>
    <xdr:to>
      <xdr:col>22</xdr:col>
      <xdr:colOff>119241</xdr:colOff>
      <xdr:row>8</xdr:row>
      <xdr:rowOff>2399</xdr:rowOff>
    </xdr:to>
    <xdr:grpSp>
      <xdr:nvGrpSpPr>
        <xdr:cNvPr id="100" name="グループ化 99">
          <a:extLst>
            <a:ext uri="{FF2B5EF4-FFF2-40B4-BE49-F238E27FC236}">
              <a16:creationId xmlns:a16="http://schemas.microsoft.com/office/drawing/2014/main" id="{00000000-0008-0000-0600-000064000000}"/>
            </a:ext>
          </a:extLst>
        </xdr:cNvPr>
        <xdr:cNvGrpSpPr/>
      </xdr:nvGrpSpPr>
      <xdr:grpSpPr>
        <a:xfrm>
          <a:off x="3366841" y="26317"/>
          <a:ext cx="2024805" cy="1044999"/>
          <a:chOff x="3880633" y="841559"/>
          <a:chExt cx="1342683" cy="1058979"/>
        </a:xfrm>
      </xdr:grpSpPr>
      <xdr:sp macro="" textlink="">
        <xdr:nvSpPr>
          <xdr:cNvPr id="101" name="AutoShape 8">
            <a:extLst>
              <a:ext uri="{FF2B5EF4-FFF2-40B4-BE49-F238E27FC236}">
                <a16:creationId xmlns:a16="http://schemas.microsoft.com/office/drawing/2014/main" id="{00000000-0008-0000-0600-000065000000}"/>
              </a:ext>
            </a:extLst>
          </xdr:cNvPr>
          <xdr:cNvSpPr>
            <a:spLocks/>
          </xdr:cNvSpPr>
        </xdr:nvSpPr>
        <xdr:spPr bwMode="auto">
          <a:xfrm>
            <a:off x="4048707" y="1056420"/>
            <a:ext cx="1174609" cy="844118"/>
          </a:xfrm>
          <a:prstGeom prst="borderCallout2">
            <a:avLst>
              <a:gd name="adj1" fmla="val 28569"/>
              <a:gd name="adj2" fmla="val -4019"/>
              <a:gd name="adj3" fmla="val 28569"/>
              <a:gd name="adj4" fmla="val -28139"/>
              <a:gd name="adj5" fmla="val 64617"/>
              <a:gd name="adj6" fmla="val -41522"/>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en-US" altLang="ja-JP"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Phase</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Please select an appropriate option.</a:t>
            </a:r>
            <a:endParaRPr lang="ja-JP" altLang="en-US" sz="1200">
              <a:latin typeface="Arial Unicode MS" panose="020B0604020202020204" pitchFamily="50" charset="-128"/>
              <a:ea typeface="Arial Unicode MS" panose="020B0604020202020204" pitchFamily="50" charset="-128"/>
              <a:cs typeface="Arial Unicode MS" panose="020B0604020202020204" pitchFamily="50" charset="-128"/>
            </a:endParaRPr>
          </a:p>
        </xdr:txBody>
      </xdr:sp>
      <xdr:sp macro="" textlink="">
        <xdr:nvSpPr>
          <xdr:cNvPr id="102" name="フローチャート : 結合子 144">
            <a:extLst>
              <a:ext uri="{FF2B5EF4-FFF2-40B4-BE49-F238E27FC236}">
                <a16:creationId xmlns:a16="http://schemas.microsoft.com/office/drawing/2014/main" id="{00000000-0008-0000-0600-000066000000}"/>
              </a:ext>
            </a:extLst>
          </xdr:cNvPr>
          <xdr:cNvSpPr/>
        </xdr:nvSpPr>
        <xdr:spPr bwMode="auto">
          <a:xfrm>
            <a:off x="3880633" y="841559"/>
            <a:ext cx="259135" cy="355250"/>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cs typeface="Arial Unicode MS" panose="020B0604020202020204" pitchFamily="50" charset="-128"/>
              </a:rPr>
              <a:t>1</a:t>
            </a:r>
            <a:endParaRPr kumimoji="1" lang="ja-JP" altLang="en-US" sz="1800" b="1">
              <a:latin typeface="+mj-ea"/>
              <a:ea typeface="+mj-ea"/>
              <a:cs typeface="Arial Unicode MS" panose="020B0604020202020204" pitchFamily="50" charset="-128"/>
            </a:endParaRPr>
          </a:p>
        </xdr:txBody>
      </xdr:sp>
    </xdr:grpSp>
    <xdr:clientData/>
  </xdr:twoCellAnchor>
  <xdr:twoCellAnchor>
    <xdr:from>
      <xdr:col>11</xdr:col>
      <xdr:colOff>73064</xdr:colOff>
      <xdr:row>9</xdr:row>
      <xdr:rowOff>139100</xdr:rowOff>
    </xdr:from>
    <xdr:to>
      <xdr:col>25</xdr:col>
      <xdr:colOff>69074</xdr:colOff>
      <xdr:row>13</xdr:row>
      <xdr:rowOff>25191</xdr:rowOff>
    </xdr:to>
    <xdr:sp macro="" textlink="">
      <xdr:nvSpPr>
        <xdr:cNvPr id="103" name="AutoShape 9">
          <a:extLst>
            <a:ext uri="{FF2B5EF4-FFF2-40B4-BE49-F238E27FC236}">
              <a16:creationId xmlns:a16="http://schemas.microsoft.com/office/drawing/2014/main" id="{00000000-0008-0000-0600-000067000000}"/>
            </a:ext>
          </a:extLst>
        </xdr:cNvPr>
        <xdr:cNvSpPr>
          <a:spLocks/>
        </xdr:cNvSpPr>
      </xdr:nvSpPr>
      <xdr:spPr bwMode="auto">
        <a:xfrm>
          <a:off x="2620120" y="1394989"/>
          <a:ext cx="3488510" cy="1057313"/>
        </a:xfrm>
        <a:prstGeom prst="borderCallout2">
          <a:avLst>
            <a:gd name="adj1" fmla="val 28283"/>
            <a:gd name="adj2" fmla="val -251"/>
            <a:gd name="adj3" fmla="val 28283"/>
            <a:gd name="adj4" fmla="val -15396"/>
            <a:gd name="adj5" fmla="val 127959"/>
            <a:gd name="adj6" fmla="val -39784"/>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en-US" altLang="ja-JP"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COMPANY NAME WRITTEN IN CERTIFICATE</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Please fill in the company name what needed to be written into the report.</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If this cell is empty, applicant's name will be written into the report.</a:t>
          </a:r>
        </a:p>
      </xdr:txBody>
    </xdr:sp>
    <xdr:clientData/>
  </xdr:twoCellAnchor>
  <xdr:twoCellAnchor>
    <xdr:from>
      <xdr:col>4</xdr:col>
      <xdr:colOff>7056</xdr:colOff>
      <xdr:row>19</xdr:row>
      <xdr:rowOff>13405</xdr:rowOff>
    </xdr:from>
    <xdr:to>
      <xdr:col>17</xdr:col>
      <xdr:colOff>280318</xdr:colOff>
      <xdr:row>26</xdr:row>
      <xdr:rowOff>22715</xdr:rowOff>
    </xdr:to>
    <xdr:grpSp>
      <xdr:nvGrpSpPr>
        <xdr:cNvPr id="104" name="グループ化 103">
          <a:extLst>
            <a:ext uri="{FF2B5EF4-FFF2-40B4-BE49-F238E27FC236}">
              <a16:creationId xmlns:a16="http://schemas.microsoft.com/office/drawing/2014/main" id="{00000000-0008-0000-0600-000068000000}"/>
            </a:ext>
          </a:extLst>
        </xdr:cNvPr>
        <xdr:cNvGrpSpPr/>
      </xdr:nvGrpSpPr>
      <xdr:grpSpPr>
        <a:xfrm>
          <a:off x="929711" y="3742548"/>
          <a:ext cx="3503084" cy="1271690"/>
          <a:chOff x="854371" y="4286477"/>
          <a:chExt cx="3578444" cy="891907"/>
        </a:xfrm>
      </xdr:grpSpPr>
      <xdr:sp macro="" textlink="">
        <xdr:nvSpPr>
          <xdr:cNvPr id="105" name="AutoShape 7">
            <a:extLst>
              <a:ext uri="{FF2B5EF4-FFF2-40B4-BE49-F238E27FC236}">
                <a16:creationId xmlns:a16="http://schemas.microsoft.com/office/drawing/2014/main" id="{00000000-0008-0000-0600-000069000000}"/>
              </a:ext>
            </a:extLst>
          </xdr:cNvPr>
          <xdr:cNvSpPr>
            <a:spLocks/>
          </xdr:cNvSpPr>
        </xdr:nvSpPr>
        <xdr:spPr bwMode="auto">
          <a:xfrm>
            <a:off x="1180204" y="4475143"/>
            <a:ext cx="3252611" cy="703241"/>
          </a:xfrm>
          <a:prstGeom prst="borderCallout2">
            <a:avLst>
              <a:gd name="adj1" fmla="val 30497"/>
              <a:gd name="adj2" fmla="val -264"/>
              <a:gd name="adj3" fmla="val 31343"/>
              <a:gd name="adj4" fmla="val -11000"/>
              <a:gd name="adj5" fmla="val 121977"/>
              <a:gd name="adj6" fmla="val -24020"/>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en-US" altLang="ja-JP"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SAMPLE NO. </a:t>
            </a:r>
            <a:r>
              <a:rPr lang="ja-JP" altLang="en-US"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a:t>
            </a:r>
            <a:r>
              <a:rPr lang="en-US" altLang="ja-JP"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BULK  NO.</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These numbers must be filled in if the product is for Uniqlo when decided.</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If the numbers are not yet decided, please write down such as development.</a:t>
            </a:r>
            <a:endParaRPr lang="ja-JP" altLang="en-US" sz="1200">
              <a:latin typeface="Arial Unicode MS" panose="020B0604020202020204" pitchFamily="50" charset="-128"/>
              <a:ea typeface="Arial Unicode MS" panose="020B0604020202020204" pitchFamily="50" charset="-128"/>
              <a:cs typeface="Arial Unicode MS" panose="020B0604020202020204" pitchFamily="50" charset="-128"/>
            </a:endParaRPr>
          </a:p>
        </xdr:txBody>
      </xdr:sp>
      <xdr:sp macro="" textlink="">
        <xdr:nvSpPr>
          <xdr:cNvPr id="106" name="フローチャート : 結合子 150">
            <a:extLst>
              <a:ext uri="{FF2B5EF4-FFF2-40B4-BE49-F238E27FC236}">
                <a16:creationId xmlns:a16="http://schemas.microsoft.com/office/drawing/2014/main" id="{00000000-0008-0000-0600-00006A000000}"/>
              </a:ext>
            </a:extLst>
          </xdr:cNvPr>
          <xdr:cNvSpPr/>
        </xdr:nvSpPr>
        <xdr:spPr bwMode="auto">
          <a:xfrm>
            <a:off x="854371" y="4286477"/>
            <a:ext cx="408147" cy="261503"/>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cs typeface="Arial Unicode MS" panose="020B0604020202020204" pitchFamily="50" charset="-128"/>
              </a:rPr>
              <a:t>4</a:t>
            </a:r>
            <a:endParaRPr kumimoji="1" lang="ja-JP" altLang="en-US" sz="1800" b="1">
              <a:latin typeface="+mj-ea"/>
              <a:ea typeface="+mj-ea"/>
              <a:cs typeface="Arial Unicode MS" panose="020B0604020202020204" pitchFamily="50" charset="-128"/>
            </a:endParaRPr>
          </a:p>
        </xdr:txBody>
      </xdr:sp>
    </xdr:grpSp>
    <xdr:clientData/>
  </xdr:twoCellAnchor>
  <xdr:twoCellAnchor>
    <xdr:from>
      <xdr:col>4</xdr:col>
      <xdr:colOff>18275</xdr:colOff>
      <xdr:row>43</xdr:row>
      <xdr:rowOff>138575</xdr:rowOff>
    </xdr:from>
    <xdr:to>
      <xdr:col>20</xdr:col>
      <xdr:colOff>19544</xdr:colOff>
      <xdr:row>51</xdr:row>
      <xdr:rowOff>101248</xdr:rowOff>
    </xdr:to>
    <xdr:grpSp>
      <xdr:nvGrpSpPr>
        <xdr:cNvPr id="107" name="グループ化 106">
          <a:extLst>
            <a:ext uri="{FF2B5EF4-FFF2-40B4-BE49-F238E27FC236}">
              <a16:creationId xmlns:a16="http://schemas.microsoft.com/office/drawing/2014/main" id="{00000000-0008-0000-0600-00006B000000}"/>
            </a:ext>
          </a:extLst>
        </xdr:cNvPr>
        <xdr:cNvGrpSpPr/>
      </xdr:nvGrpSpPr>
      <xdr:grpSpPr>
        <a:xfrm>
          <a:off x="942835" y="9088265"/>
          <a:ext cx="3835399" cy="1825340"/>
          <a:chOff x="1297517" y="8581675"/>
          <a:chExt cx="4312708" cy="1857725"/>
        </a:xfrm>
      </xdr:grpSpPr>
      <xdr:sp macro="" textlink="">
        <xdr:nvSpPr>
          <xdr:cNvPr id="108" name="AutoShape 7">
            <a:extLst>
              <a:ext uri="{FF2B5EF4-FFF2-40B4-BE49-F238E27FC236}">
                <a16:creationId xmlns:a16="http://schemas.microsoft.com/office/drawing/2014/main" id="{00000000-0008-0000-0600-00006C000000}"/>
              </a:ext>
            </a:extLst>
          </xdr:cNvPr>
          <xdr:cNvSpPr>
            <a:spLocks/>
          </xdr:cNvSpPr>
        </xdr:nvSpPr>
        <xdr:spPr bwMode="auto">
          <a:xfrm>
            <a:off x="1497037" y="8815639"/>
            <a:ext cx="4113188" cy="1623761"/>
          </a:xfrm>
          <a:prstGeom prst="borderCallout2">
            <a:avLst>
              <a:gd name="adj1" fmla="val 14458"/>
              <a:gd name="adj2" fmla="val -2060"/>
              <a:gd name="adj3" fmla="val 14458"/>
              <a:gd name="adj4" fmla="val -11597"/>
              <a:gd name="adj5" fmla="val -56919"/>
              <a:gd name="adj6" fmla="val -18366"/>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en-US" altLang="ja-JP"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MATERIAL / FINISHING INFOMATION, AND ITEM</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Please check relevant options.</a:t>
            </a:r>
          </a:p>
          <a:p>
            <a:pPr algn="l" rtl="0">
              <a:lnSpc>
                <a:spcPts val="1300"/>
              </a:lnSpc>
              <a:defRPr sz="1000"/>
            </a:pPr>
            <a:r>
              <a:rPr lang="en-US" altLang="ja-JP" sz="1200" b="0" i="0" baseline="0">
                <a:effectLst/>
                <a:latin typeface="Arial Unicode MS" panose="020B0604020202020204" pitchFamily="50" charset="-128"/>
                <a:ea typeface="Arial Unicode MS" panose="020B0604020202020204" pitchFamily="50" charset="-128"/>
                <a:cs typeface="Arial Unicode MS" panose="020B0604020202020204" pitchFamily="50" charset="-128"/>
              </a:rPr>
              <a:t>If you have any questions, please inquire Uniqlo before applying test.</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Please be aware that if required information is insufficient or incorrect, it may cause improper decision or missing of required tests.</a:t>
            </a:r>
            <a:endParaRPr lang="ja-JP" altLang="en-US" sz="1200">
              <a:latin typeface="Arial Unicode MS" panose="020B0604020202020204" pitchFamily="50" charset="-128"/>
              <a:ea typeface="Arial Unicode MS" panose="020B0604020202020204" pitchFamily="50" charset="-128"/>
              <a:cs typeface="Arial Unicode MS" panose="020B0604020202020204" pitchFamily="50" charset="-128"/>
            </a:endParaRPr>
          </a:p>
        </xdr:txBody>
      </xdr:sp>
      <xdr:sp macro="" textlink="">
        <xdr:nvSpPr>
          <xdr:cNvPr id="109" name="フローチャート : 結合子 153">
            <a:extLst>
              <a:ext uri="{FF2B5EF4-FFF2-40B4-BE49-F238E27FC236}">
                <a16:creationId xmlns:a16="http://schemas.microsoft.com/office/drawing/2014/main" id="{00000000-0008-0000-0600-00006D000000}"/>
              </a:ext>
            </a:extLst>
          </xdr:cNvPr>
          <xdr:cNvSpPr/>
        </xdr:nvSpPr>
        <xdr:spPr bwMode="auto">
          <a:xfrm>
            <a:off x="1297517" y="8581675"/>
            <a:ext cx="422062" cy="402128"/>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cs typeface="Arial Unicode MS" panose="020B0604020202020204" pitchFamily="50" charset="-128"/>
              </a:rPr>
              <a:t>7</a:t>
            </a:r>
            <a:endParaRPr kumimoji="1" lang="ja-JP" altLang="en-US" sz="1800" b="1">
              <a:latin typeface="+mj-ea"/>
              <a:ea typeface="+mj-ea"/>
              <a:cs typeface="Arial Unicode MS" panose="020B0604020202020204" pitchFamily="50" charset="-128"/>
            </a:endParaRPr>
          </a:p>
        </xdr:txBody>
      </xdr:sp>
    </xdr:grpSp>
    <xdr:clientData/>
  </xdr:twoCellAnchor>
  <xdr:twoCellAnchor>
    <xdr:from>
      <xdr:col>21</xdr:col>
      <xdr:colOff>145206</xdr:colOff>
      <xdr:row>18</xdr:row>
      <xdr:rowOff>76064</xdr:rowOff>
    </xdr:from>
    <xdr:to>
      <xdr:col>35</xdr:col>
      <xdr:colOff>227191</xdr:colOff>
      <xdr:row>37</xdr:row>
      <xdr:rowOff>13196</xdr:rowOff>
    </xdr:to>
    <xdr:grpSp>
      <xdr:nvGrpSpPr>
        <xdr:cNvPr id="110" name="グループ化 109">
          <a:extLst>
            <a:ext uri="{FF2B5EF4-FFF2-40B4-BE49-F238E27FC236}">
              <a16:creationId xmlns:a16="http://schemas.microsoft.com/office/drawing/2014/main" id="{00000000-0008-0000-0600-00006E000000}"/>
            </a:ext>
          </a:extLst>
        </xdr:cNvPr>
        <xdr:cNvGrpSpPr/>
      </xdr:nvGrpSpPr>
      <xdr:grpSpPr>
        <a:xfrm>
          <a:off x="5180968" y="3610897"/>
          <a:ext cx="3618723" cy="3962609"/>
          <a:chOff x="4793323" y="5089619"/>
          <a:chExt cx="3857013" cy="3954012"/>
        </a:xfrm>
      </xdr:grpSpPr>
      <xdr:sp macro="" textlink="">
        <xdr:nvSpPr>
          <xdr:cNvPr id="111" name="AutoShape 7">
            <a:extLst>
              <a:ext uri="{FF2B5EF4-FFF2-40B4-BE49-F238E27FC236}">
                <a16:creationId xmlns:a16="http://schemas.microsoft.com/office/drawing/2014/main" id="{00000000-0008-0000-0600-00006F000000}"/>
              </a:ext>
            </a:extLst>
          </xdr:cNvPr>
          <xdr:cNvSpPr>
            <a:spLocks/>
          </xdr:cNvSpPr>
        </xdr:nvSpPr>
        <xdr:spPr bwMode="auto">
          <a:xfrm>
            <a:off x="5066114" y="5260275"/>
            <a:ext cx="3584222" cy="3783356"/>
          </a:xfrm>
          <a:prstGeom prst="borderCallout2">
            <a:avLst>
              <a:gd name="adj1" fmla="val 14259"/>
              <a:gd name="adj2" fmla="val 193"/>
              <a:gd name="adj3" fmla="val 14458"/>
              <a:gd name="adj4" fmla="val -11597"/>
              <a:gd name="adj5" fmla="val 34492"/>
              <a:gd name="adj6" fmla="val -16224"/>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endPar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endParaRPr>
          </a:p>
          <a:p>
            <a:pPr algn="l" rtl="0">
              <a:lnSpc>
                <a:spcPts val="1300"/>
              </a:lnSpc>
              <a:defRPr sz="1000"/>
            </a:pPr>
            <a:r>
              <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rPr>
              <a:t>Please</a:t>
            </a:r>
            <a:r>
              <a:rPr lang="en-US" altLang="ja-JP" sz="1200" b="0" baseline="0">
                <a:latin typeface="Arial Unicode MS" panose="020B0604020202020204" pitchFamily="50" charset="-128"/>
                <a:ea typeface="Arial Unicode MS" panose="020B0604020202020204" pitchFamily="50" charset="-128"/>
                <a:cs typeface="Arial Unicode MS" panose="020B0604020202020204" pitchFamily="50" charset="-128"/>
              </a:rPr>
              <a:t> select required test items.</a:t>
            </a:r>
            <a:endPar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endParaRPr>
          </a:p>
          <a:p>
            <a:pPr algn="l" rtl="0">
              <a:lnSpc>
                <a:spcPts val="1300"/>
              </a:lnSpc>
              <a:defRPr sz="1000"/>
            </a:pPr>
            <a:endPar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endParaRPr>
          </a:p>
          <a:p>
            <a:pPr algn="l" rtl="0">
              <a:lnSpc>
                <a:spcPts val="1300"/>
              </a:lnSpc>
              <a:defRPr sz="1000"/>
            </a:pPr>
            <a:r>
              <a:rPr lang="ja-JP" altLang="en-US" sz="1200" b="1" u="sng">
                <a:latin typeface="Arial Unicode MS" panose="020B0604020202020204" pitchFamily="50" charset="-128"/>
                <a:ea typeface="Arial Unicode MS" panose="020B0604020202020204" pitchFamily="50" charset="-128"/>
                <a:cs typeface="Arial Unicode MS" panose="020B0604020202020204" pitchFamily="50" charset="-128"/>
              </a:rPr>
              <a:t>・</a:t>
            </a:r>
            <a:r>
              <a:rPr lang="en-US" altLang="ja-JP" sz="1200" b="1" u="sng">
                <a:latin typeface="Arial Unicode MS" panose="020B0604020202020204" pitchFamily="50" charset="-128"/>
                <a:ea typeface="Arial Unicode MS" panose="020B0604020202020204" pitchFamily="50" charset="-128"/>
                <a:cs typeface="Arial Unicode MS" panose="020B0604020202020204" pitchFamily="50" charset="-128"/>
              </a:rPr>
              <a:t>FULL TEST</a:t>
            </a:r>
          </a:p>
          <a:p>
            <a:pPr algn="l" rtl="0">
              <a:lnSpc>
                <a:spcPts val="1300"/>
              </a:lnSpc>
              <a:defRPr sz="1000"/>
            </a:pPr>
            <a:r>
              <a:rPr lang="ja-JP" altLang="en-US" sz="1200" b="0" u="none">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u="none">
                <a:latin typeface="Arial Unicode MS" panose="020B0604020202020204" pitchFamily="50" charset="-128"/>
                <a:ea typeface="Arial Unicode MS" panose="020B0604020202020204" pitchFamily="50" charset="-128"/>
                <a:cs typeface="Arial Unicode MS" panose="020B0604020202020204" pitchFamily="50" charset="-128"/>
              </a:rPr>
              <a:t>Please check</a:t>
            </a:r>
            <a:r>
              <a:rPr lang="en-US" altLang="ja-JP" sz="1200" b="0" u="none" baseline="0">
                <a:latin typeface="Arial Unicode MS" panose="020B0604020202020204" pitchFamily="50" charset="-128"/>
                <a:ea typeface="Arial Unicode MS" panose="020B0604020202020204" pitchFamily="50" charset="-128"/>
                <a:cs typeface="Arial Unicode MS" panose="020B0604020202020204" pitchFamily="50" charset="-128"/>
              </a:rPr>
              <a:t> COMPOSITION, </a:t>
            </a:r>
            <a:r>
              <a:rPr lang="en-US" altLang="ja-JP" sz="1200" b="0" u="none">
                <a:latin typeface="Arial Unicode MS" panose="020B0604020202020204" pitchFamily="50" charset="-128"/>
                <a:ea typeface="Arial Unicode MS" panose="020B0604020202020204" pitchFamily="50" charset="-128"/>
                <a:cs typeface="Arial Unicode MS" panose="020B0604020202020204" pitchFamily="50" charset="-128"/>
              </a:rPr>
              <a:t>MATERIAL /</a:t>
            </a:r>
          </a:p>
          <a:p>
            <a:pPr algn="l" rtl="0">
              <a:lnSpc>
                <a:spcPts val="1300"/>
              </a:lnSpc>
              <a:defRPr sz="1000"/>
            </a:pPr>
            <a:r>
              <a:rPr lang="ja-JP" altLang="ja-JP" sz="1000" b="0">
                <a:effectLst/>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000" b="0">
                <a:effectLst/>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u="none">
                <a:latin typeface="Arial Unicode MS" panose="020B0604020202020204" pitchFamily="50" charset="-128"/>
                <a:ea typeface="Arial Unicode MS" panose="020B0604020202020204" pitchFamily="50" charset="-128"/>
                <a:cs typeface="Arial Unicode MS" panose="020B0604020202020204" pitchFamily="50" charset="-128"/>
              </a:rPr>
              <a:t>FINISHING INFORMATION</a:t>
            </a:r>
            <a:r>
              <a:rPr lang="en-US" altLang="ja-JP" sz="1000" b="0" u="none">
                <a:effectLst/>
                <a:latin typeface="Arial Unicode MS" panose="020B0604020202020204" pitchFamily="50" charset="-128"/>
                <a:ea typeface="Arial Unicode MS" panose="020B0604020202020204" pitchFamily="50" charset="-128"/>
                <a:cs typeface="Arial Unicode MS" panose="020B0604020202020204" pitchFamily="50" charset="-128"/>
              </a:rPr>
              <a:t>,</a:t>
            </a:r>
            <a:r>
              <a:rPr lang="en-US" altLang="ja-JP" sz="1000" b="0" u="none" baseline="0">
                <a:effectLst/>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u="none" baseline="0">
                <a:effectLst/>
                <a:latin typeface="Arial Unicode MS" panose="020B0604020202020204" pitchFamily="50" charset="-128"/>
                <a:ea typeface="Arial Unicode MS" panose="020B0604020202020204" pitchFamily="50" charset="-128"/>
                <a:cs typeface="Arial Unicode MS" panose="020B0604020202020204" pitchFamily="50" charset="-128"/>
              </a:rPr>
              <a:t>and</a:t>
            </a:r>
            <a:r>
              <a:rPr lang="en-US" altLang="ja-JP" sz="1000" b="0" u="none" baseline="0">
                <a:effectLst/>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u="none">
                <a:latin typeface="Arial Unicode MS" panose="020B0604020202020204" pitchFamily="50" charset="-128"/>
                <a:ea typeface="Arial Unicode MS" panose="020B0604020202020204" pitchFamily="50" charset="-128"/>
                <a:cs typeface="Arial Unicode MS" panose="020B0604020202020204" pitchFamily="50" charset="-128"/>
              </a:rPr>
              <a:t>ITEM</a:t>
            </a:r>
            <a:r>
              <a:rPr lang="ja-JP" altLang="en-US" sz="1200" b="0" u="none" baseline="0">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u="none" baseline="0">
                <a:latin typeface="Arial Unicode MS" panose="020B0604020202020204" pitchFamily="50" charset="-128"/>
                <a:ea typeface="Arial Unicode MS" panose="020B0604020202020204" pitchFamily="50" charset="-128"/>
                <a:cs typeface="Arial Unicode MS" panose="020B0604020202020204" pitchFamily="50" charset="-128"/>
              </a:rPr>
              <a:t>since </a:t>
            </a:r>
          </a:p>
          <a:p>
            <a:pPr algn="l" rtl="0">
              <a:lnSpc>
                <a:spcPts val="1300"/>
              </a:lnSpc>
              <a:defRPr sz="1000"/>
            </a:pPr>
            <a:r>
              <a:rPr lang="en-US" altLang="ja-JP" sz="1200" b="0" u="none" baseline="0">
                <a:latin typeface="Arial Unicode MS" panose="020B0604020202020204" pitchFamily="50" charset="-128"/>
                <a:ea typeface="Arial Unicode MS" panose="020B0604020202020204" pitchFamily="50" charset="-128"/>
                <a:cs typeface="Arial Unicode MS" panose="020B0604020202020204" pitchFamily="50" charset="-128"/>
              </a:rPr>
              <a:t>    those information is necessary to decide test </a:t>
            </a:r>
          </a:p>
          <a:p>
            <a:pPr algn="l" rtl="0">
              <a:lnSpc>
                <a:spcPts val="1300"/>
              </a:lnSpc>
              <a:defRPr sz="1000"/>
            </a:pPr>
            <a:r>
              <a:rPr lang="en-US" altLang="ja-JP" sz="1200" b="0" u="none" baseline="0">
                <a:latin typeface="Arial Unicode MS" panose="020B0604020202020204" pitchFamily="50" charset="-128"/>
                <a:ea typeface="Arial Unicode MS" panose="020B0604020202020204" pitchFamily="50" charset="-128"/>
                <a:cs typeface="Arial Unicode MS" panose="020B0604020202020204" pitchFamily="50" charset="-128"/>
              </a:rPr>
              <a:t>    items</a:t>
            </a:r>
            <a:r>
              <a:rPr lang="en-US" altLang="ja-JP" sz="1200" b="0" u="none">
                <a:latin typeface="Arial Unicode MS" panose="020B0604020202020204" pitchFamily="50" charset="-128"/>
                <a:ea typeface="Arial Unicode MS" panose="020B0604020202020204" pitchFamily="50" charset="-128"/>
                <a:cs typeface="Arial Unicode MS" panose="020B0604020202020204" pitchFamily="50" charset="-128"/>
              </a:rPr>
              <a:t>.</a:t>
            </a:r>
          </a:p>
          <a:p>
            <a:pPr algn="l" rtl="0">
              <a:lnSpc>
                <a:spcPts val="1300"/>
              </a:lnSpc>
              <a:defRPr sz="1000"/>
            </a:pPr>
            <a:endParaRPr lang="en-US" altLang="ja-JP" sz="1200" b="1" u="sng">
              <a:latin typeface="Arial Unicode MS" panose="020B0604020202020204" pitchFamily="50" charset="-128"/>
              <a:ea typeface="Arial Unicode MS" panose="020B0604020202020204" pitchFamily="50" charset="-128"/>
              <a:cs typeface="Arial Unicode MS" panose="020B0604020202020204" pitchFamily="50" charset="-128"/>
            </a:endParaRPr>
          </a:p>
          <a:p>
            <a:pPr algn="l" rtl="0">
              <a:lnSpc>
                <a:spcPts val="1300"/>
              </a:lnSpc>
              <a:defRPr sz="1000"/>
            </a:pPr>
            <a:r>
              <a:rPr lang="ja-JP" altLang="en-US" sz="1200" b="1" u="sng">
                <a:latin typeface="Arial Unicode MS" panose="020B0604020202020204" pitchFamily="50" charset="-128"/>
                <a:ea typeface="Arial Unicode MS" panose="020B0604020202020204" pitchFamily="50" charset="-128"/>
                <a:cs typeface="Arial Unicode MS" panose="020B0604020202020204" pitchFamily="50" charset="-128"/>
              </a:rPr>
              <a:t>・</a:t>
            </a:r>
            <a:r>
              <a:rPr lang="en-US" altLang="ja-JP" sz="1200" b="1" u="sng">
                <a:latin typeface="Arial Unicode MS" panose="020B0604020202020204" pitchFamily="50" charset="-128"/>
                <a:ea typeface="Arial Unicode MS" panose="020B0604020202020204" pitchFamily="50" charset="-128"/>
                <a:cs typeface="Arial Unicode MS" panose="020B0604020202020204" pitchFamily="50" charset="-128"/>
              </a:rPr>
              <a:t>RETEST</a:t>
            </a:r>
          </a:p>
          <a:p>
            <a:pPr algn="l" rtl="0">
              <a:lnSpc>
                <a:spcPts val="1300"/>
              </a:lnSpc>
              <a:defRPr sz="1000"/>
            </a:pPr>
            <a:r>
              <a:rPr lang="ja-JP" altLang="en-US" sz="1200" b="0">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rPr>
              <a:t>Please fill in last failed test report no.</a:t>
            </a:r>
          </a:p>
          <a:p>
            <a:pPr algn="l" rtl="0">
              <a:lnSpc>
                <a:spcPts val="1300"/>
              </a:lnSpc>
              <a:defRPr sz="1000"/>
            </a:pPr>
            <a:r>
              <a:rPr lang="ja-JP" altLang="en-US" sz="1200" b="0">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rPr>
              <a:t>Please</a:t>
            </a:r>
            <a:r>
              <a:rPr lang="en-US" altLang="ja-JP" sz="1200" b="0" baseline="0">
                <a:latin typeface="Arial Unicode MS" panose="020B0604020202020204" pitchFamily="50" charset="-128"/>
                <a:ea typeface="Arial Unicode MS" panose="020B0604020202020204" pitchFamily="50" charset="-128"/>
                <a:cs typeface="Arial Unicode MS" panose="020B0604020202020204" pitchFamily="50" charset="-128"/>
              </a:rPr>
              <a:t> select</a:t>
            </a:r>
            <a:r>
              <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rPr>
              <a:t> retest items.</a:t>
            </a:r>
          </a:p>
          <a:p>
            <a:pPr algn="l" rtl="0">
              <a:lnSpc>
                <a:spcPts val="1300"/>
              </a:lnSpc>
              <a:defRPr sz="1000"/>
            </a:pPr>
            <a:r>
              <a:rPr lang="ja-JP" altLang="en-US" sz="1200" b="0">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rPr>
              <a:t>If the test is</a:t>
            </a:r>
            <a:r>
              <a:rPr lang="en-US" altLang="ja-JP" sz="1200" b="0" baseline="0">
                <a:latin typeface="Arial Unicode MS" panose="020B0604020202020204" pitchFamily="50" charset="-128"/>
                <a:ea typeface="Arial Unicode MS" panose="020B0604020202020204" pitchFamily="50" charset="-128"/>
                <a:cs typeface="Arial Unicode MS" panose="020B0604020202020204" pitchFamily="50" charset="-128"/>
              </a:rPr>
              <a:t> not on the pull down list and its </a:t>
            </a:r>
          </a:p>
          <a:p>
            <a:pPr algn="l" rtl="0">
              <a:lnSpc>
                <a:spcPts val="1300"/>
              </a:lnSpc>
              <a:defRPr sz="1000"/>
            </a:pPr>
            <a:r>
              <a:rPr lang="en-US" altLang="ja-JP" sz="1200" b="0" baseline="0">
                <a:latin typeface="Arial Unicode MS" panose="020B0604020202020204" pitchFamily="50" charset="-128"/>
                <a:ea typeface="Arial Unicode MS" panose="020B0604020202020204" pitchFamily="50" charset="-128"/>
                <a:cs typeface="Arial Unicode MS" panose="020B0604020202020204" pitchFamily="50" charset="-128"/>
              </a:rPr>
              <a:t>    details </a:t>
            </a:r>
            <a:r>
              <a:rPr lang="en-US" altLang="ja-JP" sz="1200" b="0">
                <a:effectLst/>
                <a:latin typeface="Arial Unicode MS" panose="020B0604020202020204" pitchFamily="50" charset="-128"/>
                <a:ea typeface="Arial Unicode MS" panose="020B0604020202020204" pitchFamily="50" charset="-128"/>
                <a:cs typeface="Arial Unicode MS" panose="020B0604020202020204" pitchFamily="50" charset="-128"/>
              </a:rPr>
              <a:t>are</a:t>
            </a:r>
            <a:r>
              <a:rPr lang="en-US" altLang="ja-JP" sz="1000" b="0">
                <a:effectLst/>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baseline="0">
                <a:latin typeface="Arial Unicode MS" panose="020B0604020202020204" pitchFamily="50" charset="-128"/>
                <a:ea typeface="Arial Unicode MS" panose="020B0604020202020204" pitchFamily="50" charset="-128"/>
                <a:cs typeface="Arial Unicode MS" panose="020B0604020202020204" pitchFamily="50" charset="-128"/>
              </a:rPr>
              <a:t>needed to be mentioned, please </a:t>
            </a:r>
          </a:p>
          <a:p>
            <a:pPr algn="l" rtl="0">
              <a:lnSpc>
                <a:spcPts val="1300"/>
              </a:lnSpc>
              <a:defRPr sz="1000"/>
            </a:pPr>
            <a:r>
              <a:rPr lang="en-US" altLang="ja-JP" sz="1200" b="0" baseline="0">
                <a:latin typeface="Arial Unicode MS" panose="020B0604020202020204" pitchFamily="50" charset="-128"/>
                <a:ea typeface="Arial Unicode MS" panose="020B0604020202020204" pitchFamily="50" charset="-128"/>
                <a:cs typeface="Arial Unicode MS" panose="020B0604020202020204" pitchFamily="50" charset="-128"/>
              </a:rPr>
              <a:t>    use REMARKS column.</a:t>
            </a:r>
            <a:endParaRPr lang="en-US" altLang="ja-JP" sz="1200" b="0">
              <a:latin typeface="Arial Unicode MS" panose="020B0604020202020204" pitchFamily="50" charset="-128"/>
              <a:ea typeface="Arial Unicode MS" panose="020B0604020202020204" pitchFamily="50" charset="-128"/>
              <a:cs typeface="Arial Unicode MS" panose="020B0604020202020204" pitchFamily="50" charset="-128"/>
            </a:endParaRPr>
          </a:p>
          <a:p>
            <a:pPr algn="l" rtl="0">
              <a:lnSpc>
                <a:spcPts val="1300"/>
              </a:lnSpc>
              <a:defRPr sz="1000"/>
            </a:pPr>
            <a:r>
              <a:rPr lang="ja-JP" altLang="en-US" sz="1200" b="0">
                <a:latin typeface="Arial Unicode MS" panose="020B0604020202020204" pitchFamily="50" charset="-128"/>
                <a:ea typeface="Arial Unicode MS" panose="020B0604020202020204" pitchFamily="50" charset="-128"/>
                <a:cs typeface="Arial Unicode MS" panose="020B0604020202020204" pitchFamily="50" charset="-128"/>
              </a:rPr>
              <a:t>　</a:t>
            </a:r>
          </a:p>
          <a:p>
            <a:pPr algn="l" rtl="0">
              <a:lnSpc>
                <a:spcPts val="1300"/>
              </a:lnSpc>
              <a:defRPr sz="1000"/>
            </a:pPr>
            <a:r>
              <a:rPr lang="ja-JP" altLang="en-US" sz="1200" b="1" u="sng">
                <a:latin typeface="Arial Unicode MS" panose="020B0604020202020204" pitchFamily="50" charset="-128"/>
                <a:ea typeface="Arial Unicode MS" panose="020B0604020202020204" pitchFamily="50" charset="-128"/>
                <a:cs typeface="Arial Unicode MS" panose="020B0604020202020204" pitchFamily="50" charset="-128"/>
              </a:rPr>
              <a:t>・</a:t>
            </a:r>
            <a:r>
              <a:rPr lang="en-US" altLang="ja-JP" sz="1200" b="1" u="sng">
                <a:latin typeface="Arial Unicode MS" panose="020B0604020202020204" pitchFamily="50" charset="-128"/>
                <a:ea typeface="Arial Unicode MS" panose="020B0604020202020204" pitchFamily="50" charset="-128"/>
                <a:cs typeface="Arial Unicode MS" panose="020B0604020202020204" pitchFamily="50" charset="-128"/>
              </a:rPr>
              <a:t>APPOINTED ITEM</a:t>
            </a:r>
          </a:p>
          <a:p>
            <a:pPr algn="l" rtl="0">
              <a:lnSpc>
                <a:spcPts val="1300"/>
              </a:lnSpc>
              <a:defRPr sz="1000"/>
            </a:pPr>
            <a:r>
              <a:rPr lang="ja-JP" altLang="en-US" sz="1200" b="0" u="none">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u="none">
                <a:latin typeface="Arial Unicode MS" panose="020B0604020202020204" pitchFamily="50" charset="-128"/>
                <a:ea typeface="Arial Unicode MS" panose="020B0604020202020204" pitchFamily="50" charset="-128"/>
                <a:cs typeface="Arial Unicode MS" panose="020B0604020202020204" pitchFamily="50" charset="-128"/>
              </a:rPr>
              <a:t>Please select required test items.</a:t>
            </a:r>
          </a:p>
          <a:p>
            <a:pPr rtl="0">
              <a:lnSpc>
                <a:spcPts val="1300"/>
              </a:lnSpc>
            </a:pPr>
            <a:r>
              <a:rPr lang="ja-JP" altLang="ja-JP" sz="1200" b="0">
                <a:effectLst/>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b="0">
                <a:effectLst/>
                <a:latin typeface="Arial Unicode MS" panose="020B0604020202020204" pitchFamily="50" charset="-128"/>
                <a:ea typeface="Arial Unicode MS" panose="020B0604020202020204" pitchFamily="50" charset="-128"/>
                <a:cs typeface="Arial Unicode MS" panose="020B0604020202020204" pitchFamily="50" charset="-128"/>
              </a:rPr>
              <a:t>If the test is</a:t>
            </a:r>
            <a:r>
              <a:rPr lang="en-US" altLang="ja-JP" sz="1200" b="0" baseline="0">
                <a:effectLst/>
                <a:latin typeface="Arial Unicode MS" panose="020B0604020202020204" pitchFamily="50" charset="-128"/>
                <a:ea typeface="Arial Unicode MS" panose="020B0604020202020204" pitchFamily="50" charset="-128"/>
                <a:cs typeface="Arial Unicode MS" panose="020B0604020202020204" pitchFamily="50" charset="-128"/>
              </a:rPr>
              <a:t> not on the pull down list and its </a:t>
            </a:r>
          </a:p>
          <a:p>
            <a:pPr rtl="0">
              <a:lnSpc>
                <a:spcPts val="1300"/>
              </a:lnSpc>
            </a:pPr>
            <a:r>
              <a:rPr lang="en-US" altLang="ja-JP" sz="1200" b="0" baseline="0">
                <a:effectLst/>
                <a:latin typeface="Arial Unicode MS" panose="020B0604020202020204" pitchFamily="50" charset="-128"/>
                <a:ea typeface="Arial Unicode MS" panose="020B0604020202020204" pitchFamily="50" charset="-128"/>
                <a:cs typeface="Arial Unicode MS" panose="020B0604020202020204" pitchFamily="50" charset="-128"/>
              </a:rPr>
              <a:t>    details </a:t>
            </a:r>
            <a:r>
              <a:rPr lang="en-US" altLang="ja-JP" sz="1200" b="0">
                <a:effectLst/>
                <a:latin typeface="Arial Unicode MS" panose="020B0604020202020204" pitchFamily="50" charset="-128"/>
                <a:ea typeface="Arial Unicode MS" panose="020B0604020202020204" pitchFamily="50" charset="-128"/>
                <a:cs typeface="Arial Unicode MS" panose="020B0604020202020204" pitchFamily="50" charset="-128"/>
              </a:rPr>
              <a:t>are </a:t>
            </a:r>
            <a:r>
              <a:rPr lang="en-US" altLang="ja-JP" sz="1200" b="0" baseline="0">
                <a:effectLst/>
                <a:latin typeface="Arial Unicode MS" panose="020B0604020202020204" pitchFamily="50" charset="-128"/>
                <a:ea typeface="Arial Unicode MS" panose="020B0604020202020204" pitchFamily="50" charset="-128"/>
                <a:cs typeface="Arial Unicode MS" panose="020B0604020202020204" pitchFamily="50" charset="-128"/>
              </a:rPr>
              <a:t>needed to be mentioned, please </a:t>
            </a:r>
          </a:p>
          <a:p>
            <a:pPr rtl="0">
              <a:lnSpc>
                <a:spcPts val="1300"/>
              </a:lnSpc>
            </a:pPr>
            <a:r>
              <a:rPr lang="en-US" altLang="ja-JP" sz="1200" b="0" baseline="0">
                <a:effectLst/>
                <a:latin typeface="Arial Unicode MS" panose="020B0604020202020204" pitchFamily="50" charset="-128"/>
                <a:ea typeface="Arial Unicode MS" panose="020B0604020202020204" pitchFamily="50" charset="-128"/>
                <a:cs typeface="Arial Unicode MS" panose="020B0604020202020204" pitchFamily="50" charset="-128"/>
              </a:rPr>
              <a:t>    use REMARKS column.</a:t>
            </a:r>
            <a:endParaRPr lang="ja-JP" altLang="ja-JP" sz="1200">
              <a:effectLst/>
              <a:latin typeface="Arial Unicode MS" panose="020B0604020202020204" pitchFamily="50" charset="-128"/>
              <a:ea typeface="Arial Unicode MS" panose="020B0604020202020204" pitchFamily="50" charset="-128"/>
              <a:cs typeface="Arial Unicode MS" panose="020B0604020202020204" pitchFamily="50" charset="-128"/>
            </a:endParaRPr>
          </a:p>
        </xdr:txBody>
      </xdr:sp>
      <xdr:sp macro="" textlink="">
        <xdr:nvSpPr>
          <xdr:cNvPr id="112" name="フローチャート : 結合子 156">
            <a:extLst>
              <a:ext uri="{FF2B5EF4-FFF2-40B4-BE49-F238E27FC236}">
                <a16:creationId xmlns:a16="http://schemas.microsoft.com/office/drawing/2014/main" id="{00000000-0008-0000-0600-000070000000}"/>
              </a:ext>
            </a:extLst>
          </xdr:cNvPr>
          <xdr:cNvSpPr/>
        </xdr:nvSpPr>
        <xdr:spPr bwMode="auto">
          <a:xfrm>
            <a:off x="4793323" y="5089619"/>
            <a:ext cx="426987"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cs typeface="Arial Unicode MS" panose="020B0604020202020204" pitchFamily="50" charset="-128"/>
              </a:rPr>
              <a:t>9</a:t>
            </a:r>
            <a:endParaRPr kumimoji="1" lang="ja-JP" altLang="en-US" sz="1800" b="1">
              <a:latin typeface="+mj-ea"/>
              <a:ea typeface="+mj-ea"/>
              <a:cs typeface="Arial Unicode MS" panose="020B0604020202020204" pitchFamily="50" charset="-128"/>
            </a:endParaRPr>
          </a:p>
        </xdr:txBody>
      </xdr:sp>
    </xdr:grpSp>
    <xdr:clientData/>
  </xdr:twoCellAnchor>
  <xdr:twoCellAnchor>
    <xdr:from>
      <xdr:col>20</xdr:col>
      <xdr:colOff>142946</xdr:colOff>
      <xdr:row>38</xdr:row>
      <xdr:rowOff>188595</xdr:rowOff>
    </xdr:from>
    <xdr:to>
      <xdr:col>34</xdr:col>
      <xdr:colOff>56163</xdr:colOff>
      <xdr:row>43</xdr:row>
      <xdr:rowOff>11992</xdr:rowOff>
    </xdr:to>
    <xdr:grpSp>
      <xdr:nvGrpSpPr>
        <xdr:cNvPr id="113" name="グループ化 112">
          <a:extLst>
            <a:ext uri="{FF2B5EF4-FFF2-40B4-BE49-F238E27FC236}">
              <a16:creationId xmlns:a16="http://schemas.microsoft.com/office/drawing/2014/main" id="{00000000-0008-0000-0600-000071000000}"/>
            </a:ext>
          </a:extLst>
        </xdr:cNvPr>
        <xdr:cNvGrpSpPr/>
      </xdr:nvGrpSpPr>
      <xdr:grpSpPr>
        <a:xfrm>
          <a:off x="4903541" y="7977928"/>
          <a:ext cx="3485515" cy="991374"/>
          <a:chOff x="1135945" y="7890530"/>
          <a:chExt cx="3965222" cy="848698"/>
        </a:xfrm>
      </xdr:grpSpPr>
      <xdr:sp macro="" textlink="">
        <xdr:nvSpPr>
          <xdr:cNvPr id="114" name="AutoShape 7">
            <a:extLst>
              <a:ext uri="{FF2B5EF4-FFF2-40B4-BE49-F238E27FC236}">
                <a16:creationId xmlns:a16="http://schemas.microsoft.com/office/drawing/2014/main" id="{00000000-0008-0000-0600-000072000000}"/>
              </a:ext>
            </a:extLst>
          </xdr:cNvPr>
          <xdr:cNvSpPr>
            <a:spLocks/>
          </xdr:cNvSpPr>
        </xdr:nvSpPr>
        <xdr:spPr bwMode="auto">
          <a:xfrm>
            <a:off x="1319389" y="8047505"/>
            <a:ext cx="3781778" cy="691723"/>
          </a:xfrm>
          <a:prstGeom prst="borderCallout2">
            <a:avLst>
              <a:gd name="adj1" fmla="val 47939"/>
              <a:gd name="adj2" fmla="val -612"/>
              <a:gd name="adj3" fmla="val 48202"/>
              <a:gd name="adj4" fmla="val -11597"/>
              <a:gd name="adj5" fmla="val -35800"/>
              <a:gd name="adj6" fmla="val -24181"/>
            </a:avLst>
          </a:prstGeom>
          <a:solidFill>
            <a:srgbClr val="FFFF99"/>
          </a:solidFill>
          <a:ln w="19050">
            <a:solidFill>
              <a:srgbClr val="FF0000"/>
            </a:solidFill>
            <a:miter lim="800000"/>
            <a:headEnd/>
            <a:tailEnd/>
          </a:ln>
        </xdr:spPr>
        <xdr:txBody>
          <a:bodyPr vertOverflow="clip" wrap="square" lIns="27432" tIns="18288" rIns="0" bIns="0" anchor="ctr" upright="1"/>
          <a:lstStyle/>
          <a:p>
            <a:pPr rtl="0">
              <a:lnSpc>
                <a:spcPts val="1300"/>
              </a:lnSpc>
            </a:pPr>
            <a:r>
              <a:rPr lang="en-US" altLang="ja-JP" sz="1200" b="0" i="0" baseline="0">
                <a:effectLst/>
                <a:latin typeface="Arial Unicode MS" panose="020B0604020202020204" pitchFamily="50" charset="-128"/>
                <a:ea typeface="Arial Unicode MS" panose="020B0604020202020204" pitchFamily="50" charset="-128"/>
                <a:cs typeface="Arial Unicode MS" panose="020B0604020202020204" pitchFamily="50" charset="-128"/>
              </a:rPr>
              <a:t>Please be aware that shaded cells in this manual are locked, input is not allowed.</a:t>
            </a:r>
            <a:endParaRPr lang="ja-JP" altLang="ja-JP" sz="1200">
              <a:effectLst/>
              <a:latin typeface="Arial Unicode MS" panose="020B0604020202020204" pitchFamily="50" charset="-128"/>
              <a:ea typeface="Arial Unicode MS" panose="020B0604020202020204" pitchFamily="50" charset="-128"/>
              <a:cs typeface="Arial Unicode MS" panose="020B0604020202020204" pitchFamily="50" charset="-128"/>
            </a:endParaRPr>
          </a:p>
        </xdr:txBody>
      </xdr:sp>
      <xdr:sp macro="" textlink="">
        <xdr:nvSpPr>
          <xdr:cNvPr id="115" name="フローチャート : 結合子 159">
            <a:extLst>
              <a:ext uri="{FF2B5EF4-FFF2-40B4-BE49-F238E27FC236}">
                <a16:creationId xmlns:a16="http://schemas.microsoft.com/office/drawing/2014/main" id="{00000000-0008-0000-0600-000073000000}"/>
              </a:ext>
            </a:extLst>
          </xdr:cNvPr>
          <xdr:cNvSpPr/>
        </xdr:nvSpPr>
        <xdr:spPr bwMode="auto">
          <a:xfrm>
            <a:off x="1135945" y="7890530"/>
            <a:ext cx="463012" cy="329191"/>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cs typeface="Arial Unicode MS" panose="020B0604020202020204" pitchFamily="50" charset="-128"/>
              </a:rPr>
              <a:t>6</a:t>
            </a:r>
            <a:endParaRPr kumimoji="1" lang="ja-JP" altLang="en-US" sz="1800" b="1">
              <a:latin typeface="+mj-ea"/>
              <a:ea typeface="+mj-ea"/>
              <a:cs typeface="Arial Unicode MS" panose="020B0604020202020204" pitchFamily="50" charset="-128"/>
            </a:endParaRPr>
          </a:p>
        </xdr:txBody>
      </xdr:sp>
    </xdr:grpSp>
    <xdr:clientData/>
  </xdr:twoCellAnchor>
  <xdr:twoCellAnchor>
    <xdr:from>
      <xdr:col>17</xdr:col>
      <xdr:colOff>299087</xdr:colOff>
      <xdr:row>13</xdr:row>
      <xdr:rowOff>138295</xdr:rowOff>
    </xdr:from>
    <xdr:to>
      <xdr:col>32</xdr:col>
      <xdr:colOff>22508</xdr:colOff>
      <xdr:row>18</xdr:row>
      <xdr:rowOff>41352</xdr:rowOff>
    </xdr:to>
    <xdr:grpSp>
      <xdr:nvGrpSpPr>
        <xdr:cNvPr id="116" name="グループ化 115">
          <a:extLst>
            <a:ext uri="{FF2B5EF4-FFF2-40B4-BE49-F238E27FC236}">
              <a16:creationId xmlns:a16="http://schemas.microsoft.com/office/drawing/2014/main" id="{00000000-0008-0000-0600-000074000000}"/>
            </a:ext>
          </a:extLst>
        </xdr:cNvPr>
        <xdr:cNvGrpSpPr/>
      </xdr:nvGrpSpPr>
      <xdr:grpSpPr>
        <a:xfrm>
          <a:off x="4445849" y="2568652"/>
          <a:ext cx="3288099" cy="1007533"/>
          <a:chOff x="1638931" y="1542054"/>
          <a:chExt cx="3338668" cy="1031395"/>
        </a:xfrm>
      </xdr:grpSpPr>
      <xdr:sp macro="" textlink="">
        <xdr:nvSpPr>
          <xdr:cNvPr id="117" name="AutoShape 9">
            <a:extLst>
              <a:ext uri="{FF2B5EF4-FFF2-40B4-BE49-F238E27FC236}">
                <a16:creationId xmlns:a16="http://schemas.microsoft.com/office/drawing/2014/main" id="{00000000-0008-0000-0600-000075000000}"/>
              </a:ext>
            </a:extLst>
          </xdr:cNvPr>
          <xdr:cNvSpPr>
            <a:spLocks/>
          </xdr:cNvSpPr>
        </xdr:nvSpPr>
        <xdr:spPr bwMode="auto">
          <a:xfrm>
            <a:off x="1813402" y="1843724"/>
            <a:ext cx="3164197" cy="729725"/>
          </a:xfrm>
          <a:prstGeom prst="borderCallout2">
            <a:avLst>
              <a:gd name="adj1" fmla="val 28283"/>
              <a:gd name="adj2" fmla="val -251"/>
              <a:gd name="adj3" fmla="val 28283"/>
              <a:gd name="adj4" fmla="val -15396"/>
              <a:gd name="adj5" fmla="val 92450"/>
              <a:gd name="adj6" fmla="val -31599"/>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en-US" altLang="ja-JP"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Uniqlo Office</a:t>
            </a:r>
          </a:p>
          <a:p>
            <a:pPr algn="l" rtl="0">
              <a:lnSpc>
                <a:spcPts val="1300"/>
              </a:lnSpc>
              <a:defRPr sz="1000"/>
            </a:pPr>
            <a:r>
              <a:rPr lang="en-US" altLang="ja-JP" sz="1200" b="0" i="0" u="none"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Please select Uniqlo office's location where report shall be delivered.</a:t>
            </a:r>
          </a:p>
        </xdr:txBody>
      </xdr:sp>
      <xdr:sp macro="" textlink="">
        <xdr:nvSpPr>
          <xdr:cNvPr id="118" name="フローチャート : 結合子 162">
            <a:extLst>
              <a:ext uri="{FF2B5EF4-FFF2-40B4-BE49-F238E27FC236}">
                <a16:creationId xmlns:a16="http://schemas.microsoft.com/office/drawing/2014/main" id="{00000000-0008-0000-0600-000076000000}"/>
              </a:ext>
            </a:extLst>
          </xdr:cNvPr>
          <xdr:cNvSpPr/>
        </xdr:nvSpPr>
        <xdr:spPr bwMode="auto">
          <a:xfrm>
            <a:off x="1638931" y="1542054"/>
            <a:ext cx="386136" cy="388055"/>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cs typeface="Arial Unicode MS" panose="020B0604020202020204" pitchFamily="50" charset="-128"/>
              </a:rPr>
              <a:t>3</a:t>
            </a:r>
            <a:endParaRPr kumimoji="1" lang="ja-JP" altLang="en-US" sz="1800" b="1">
              <a:latin typeface="+mj-ea"/>
              <a:ea typeface="+mj-ea"/>
              <a:cs typeface="Arial Unicode MS" panose="020B0604020202020204" pitchFamily="50" charset="-128"/>
            </a:endParaRPr>
          </a:p>
        </xdr:txBody>
      </xdr:sp>
    </xdr:grpSp>
    <xdr:clientData/>
  </xdr:twoCellAnchor>
  <xdr:twoCellAnchor>
    <xdr:from>
      <xdr:col>4</xdr:col>
      <xdr:colOff>114793</xdr:colOff>
      <xdr:row>31</xdr:row>
      <xdr:rowOff>17010</xdr:rowOff>
    </xdr:from>
    <xdr:to>
      <xdr:col>17</xdr:col>
      <xdr:colOff>299790</xdr:colOff>
      <xdr:row>36</xdr:row>
      <xdr:rowOff>5369</xdr:rowOff>
    </xdr:to>
    <xdr:grpSp>
      <xdr:nvGrpSpPr>
        <xdr:cNvPr id="119" name="グループ化 118">
          <a:extLst>
            <a:ext uri="{FF2B5EF4-FFF2-40B4-BE49-F238E27FC236}">
              <a16:creationId xmlns:a16="http://schemas.microsoft.com/office/drawing/2014/main" id="{00000000-0008-0000-0600-000077000000}"/>
            </a:ext>
          </a:extLst>
        </xdr:cNvPr>
        <xdr:cNvGrpSpPr/>
      </xdr:nvGrpSpPr>
      <xdr:grpSpPr>
        <a:xfrm>
          <a:off x="1035543" y="6180320"/>
          <a:ext cx="3411009" cy="1150621"/>
          <a:chOff x="894805" y="4275889"/>
          <a:chExt cx="3499087" cy="918947"/>
        </a:xfrm>
      </xdr:grpSpPr>
      <xdr:sp macro="" textlink="">
        <xdr:nvSpPr>
          <xdr:cNvPr id="120" name="AutoShape 7">
            <a:extLst>
              <a:ext uri="{FF2B5EF4-FFF2-40B4-BE49-F238E27FC236}">
                <a16:creationId xmlns:a16="http://schemas.microsoft.com/office/drawing/2014/main" id="{00000000-0008-0000-0600-000078000000}"/>
              </a:ext>
            </a:extLst>
          </xdr:cNvPr>
          <xdr:cNvSpPr>
            <a:spLocks/>
          </xdr:cNvSpPr>
        </xdr:nvSpPr>
        <xdr:spPr bwMode="auto">
          <a:xfrm>
            <a:off x="1141281" y="4491595"/>
            <a:ext cx="3252611" cy="703241"/>
          </a:xfrm>
          <a:prstGeom prst="borderCallout2">
            <a:avLst>
              <a:gd name="adj1" fmla="val 30838"/>
              <a:gd name="adj2" fmla="val -266"/>
              <a:gd name="adj3" fmla="val 30920"/>
              <a:gd name="adj4" fmla="val -10700"/>
              <a:gd name="adj5" fmla="val 109001"/>
              <a:gd name="adj6" fmla="val -23353"/>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en-US" altLang="ja-JP" sz="1200" b="1" i="0" u="sng" strike="noStrike" baseline="0">
                <a:solidFill>
                  <a:srgbClr val="000000"/>
                </a:solidFill>
                <a:latin typeface="Arial Unicode MS" panose="020B0604020202020204" pitchFamily="50" charset="-128"/>
                <a:ea typeface="Arial Unicode MS" panose="020B0604020202020204" pitchFamily="50" charset="-128"/>
                <a:cs typeface="Arial Unicode MS" panose="020B0604020202020204" pitchFamily="50" charset="-128"/>
              </a:rPr>
              <a:t>COMPOSITION</a:t>
            </a:r>
          </a:p>
          <a:p>
            <a:pPr algn="l" rtl="0">
              <a:lnSpc>
                <a:spcPts val="1300"/>
              </a:lnSpc>
              <a:defRPr sz="1000"/>
            </a:pPr>
            <a:r>
              <a:rPr lang="en-US" altLang="ja-JP" sz="1200">
                <a:latin typeface="Arial Unicode MS" panose="020B0604020202020204" pitchFamily="50" charset="-128"/>
                <a:ea typeface="Arial Unicode MS" panose="020B0604020202020204" pitchFamily="50" charset="-128"/>
                <a:cs typeface="Arial Unicode MS" panose="020B0604020202020204" pitchFamily="50" charset="-128"/>
              </a:rPr>
              <a:t>For fabric</a:t>
            </a:r>
            <a:r>
              <a:rPr lang="ja-JP" altLang="en-US" sz="1200">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a:latin typeface="Arial Unicode MS" panose="020B0604020202020204" pitchFamily="50" charset="-128"/>
                <a:ea typeface="Arial Unicode MS" panose="020B0604020202020204" pitchFamily="50" charset="-128"/>
                <a:cs typeface="Arial Unicode MS" panose="020B0604020202020204" pitchFamily="50" charset="-128"/>
              </a:rPr>
              <a:t>test</a:t>
            </a:r>
            <a:r>
              <a:rPr lang="ja-JP" altLang="en-US" sz="1200">
                <a:latin typeface="Arial Unicode MS" panose="020B0604020202020204" pitchFamily="50" charset="-128"/>
                <a:ea typeface="Arial Unicode MS" panose="020B0604020202020204" pitchFamily="50" charset="-128"/>
                <a:cs typeface="Arial Unicode MS" panose="020B0604020202020204" pitchFamily="50" charset="-128"/>
              </a:rPr>
              <a:t> </a:t>
            </a:r>
            <a:r>
              <a:rPr lang="en-US" altLang="ja-JP" sz="1200">
                <a:latin typeface="Arial Unicode MS" panose="020B0604020202020204" pitchFamily="50" charset="-128"/>
                <a:ea typeface="Arial Unicode MS" panose="020B0604020202020204" pitchFamily="50" charset="-128"/>
                <a:cs typeface="Arial Unicode MS" panose="020B0604020202020204" pitchFamily="50" charset="-128"/>
              </a:rPr>
              <a:t>or accessories test, since composition is required for judgment and test items</a:t>
            </a:r>
            <a:r>
              <a:rPr lang="en-US" altLang="ja-JP" sz="1200" baseline="0">
                <a:latin typeface="Arial Unicode MS" panose="020B0604020202020204" pitchFamily="50" charset="-128"/>
                <a:ea typeface="Arial Unicode MS" panose="020B0604020202020204" pitchFamily="50" charset="-128"/>
                <a:cs typeface="Arial Unicode MS" panose="020B0604020202020204" pitchFamily="50" charset="-128"/>
              </a:rPr>
              <a:t> decision</a:t>
            </a:r>
            <a:r>
              <a:rPr lang="en-US" altLang="ja-JP" sz="1200">
                <a:latin typeface="Arial Unicode MS" panose="020B0604020202020204" pitchFamily="50" charset="-128"/>
                <a:ea typeface="Arial Unicode MS" panose="020B0604020202020204" pitchFamily="50" charset="-128"/>
                <a:cs typeface="Arial Unicode MS" panose="020B0604020202020204" pitchFamily="50" charset="-128"/>
              </a:rPr>
              <a:t>, please fill in and do not omit.</a:t>
            </a:r>
            <a:endParaRPr lang="ja-JP" altLang="en-US" sz="1200">
              <a:latin typeface="Arial Unicode MS" panose="020B0604020202020204" pitchFamily="50" charset="-128"/>
              <a:ea typeface="Arial Unicode MS" panose="020B0604020202020204" pitchFamily="50" charset="-128"/>
              <a:cs typeface="Arial Unicode MS" panose="020B0604020202020204" pitchFamily="50" charset="-128"/>
            </a:endParaRPr>
          </a:p>
        </xdr:txBody>
      </xdr:sp>
      <xdr:sp macro="" textlink="">
        <xdr:nvSpPr>
          <xdr:cNvPr id="121" name="フローチャート : 結合子 168">
            <a:extLst>
              <a:ext uri="{FF2B5EF4-FFF2-40B4-BE49-F238E27FC236}">
                <a16:creationId xmlns:a16="http://schemas.microsoft.com/office/drawing/2014/main" id="{00000000-0008-0000-0600-000079000000}"/>
              </a:ext>
            </a:extLst>
          </xdr:cNvPr>
          <xdr:cNvSpPr/>
        </xdr:nvSpPr>
        <xdr:spPr bwMode="auto">
          <a:xfrm>
            <a:off x="894805" y="4275889"/>
            <a:ext cx="366964" cy="294969"/>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latin typeface="+mj-ea"/>
                <a:ea typeface="+mj-ea"/>
                <a:cs typeface="Arial Unicode MS" panose="020B0604020202020204" pitchFamily="50" charset="-128"/>
              </a:rPr>
              <a:t>5</a:t>
            </a:r>
            <a:endParaRPr kumimoji="1" lang="ja-JP" altLang="en-US" sz="1800" b="1">
              <a:latin typeface="+mj-ea"/>
              <a:ea typeface="+mj-ea"/>
              <a:cs typeface="Arial Unicode MS" panose="020B0604020202020204" pitchFamily="50" charset="-128"/>
            </a:endParaRPr>
          </a:p>
        </xdr:txBody>
      </xdr:sp>
    </xdr:grpSp>
    <xdr:clientData/>
  </xdr:twoCellAnchor>
  <xdr:twoCellAnchor>
    <xdr:from>
      <xdr:col>26</xdr:col>
      <xdr:colOff>166653</xdr:colOff>
      <xdr:row>9</xdr:row>
      <xdr:rowOff>91722</xdr:rowOff>
    </xdr:from>
    <xdr:to>
      <xdr:col>35</xdr:col>
      <xdr:colOff>14886</xdr:colOff>
      <xdr:row>12</xdr:row>
      <xdr:rowOff>171734</xdr:rowOff>
    </xdr:to>
    <xdr:grpSp>
      <xdr:nvGrpSpPr>
        <xdr:cNvPr id="122" name="グループ化 121">
          <a:extLst>
            <a:ext uri="{FF2B5EF4-FFF2-40B4-BE49-F238E27FC236}">
              <a16:creationId xmlns:a16="http://schemas.microsoft.com/office/drawing/2014/main" id="{00000000-0008-0000-0600-00007A000000}"/>
            </a:ext>
          </a:extLst>
        </xdr:cNvPr>
        <xdr:cNvGrpSpPr/>
      </xdr:nvGrpSpPr>
      <xdr:grpSpPr>
        <a:xfrm>
          <a:off x="6372296" y="1376115"/>
          <a:ext cx="2218900" cy="1035476"/>
          <a:chOff x="3880633" y="851542"/>
          <a:chExt cx="1442003" cy="978014"/>
        </a:xfrm>
      </xdr:grpSpPr>
      <xdr:sp macro="" textlink="">
        <xdr:nvSpPr>
          <xdr:cNvPr id="123" name="AutoShape 8">
            <a:extLst>
              <a:ext uri="{FF2B5EF4-FFF2-40B4-BE49-F238E27FC236}">
                <a16:creationId xmlns:a16="http://schemas.microsoft.com/office/drawing/2014/main" id="{00000000-0008-0000-0600-00007B000000}"/>
              </a:ext>
            </a:extLst>
          </xdr:cNvPr>
          <xdr:cNvSpPr>
            <a:spLocks/>
          </xdr:cNvSpPr>
        </xdr:nvSpPr>
        <xdr:spPr bwMode="auto">
          <a:xfrm>
            <a:off x="4048707" y="1000726"/>
            <a:ext cx="1273929" cy="828830"/>
          </a:xfrm>
          <a:prstGeom prst="borderCallout2">
            <a:avLst>
              <a:gd name="adj1" fmla="val 28569"/>
              <a:gd name="adj2" fmla="val -4019"/>
              <a:gd name="adj3" fmla="val 28569"/>
              <a:gd name="adj4" fmla="val -17901"/>
              <a:gd name="adj5" fmla="val -66550"/>
              <a:gd name="adj6" fmla="val -28679"/>
            </a:avLst>
          </a:prstGeom>
          <a:solidFill>
            <a:srgbClr val="FFFF99"/>
          </a:solidFill>
          <a:ln w="19050">
            <a:solidFill>
              <a:srgbClr val="FF0000"/>
            </a:solidFill>
            <a:miter lim="800000"/>
            <a:headEnd/>
            <a:tailEnd/>
          </a:ln>
        </xdr:spPr>
        <xdr:txBody>
          <a:bodyPr vertOverflow="clip" wrap="square" lIns="27432" tIns="18288" rIns="0" bIns="0" anchor="ctr" upright="1"/>
          <a:lstStyle/>
          <a:p>
            <a:pPr algn="l" rtl="0">
              <a:lnSpc>
                <a:spcPts val="1300"/>
              </a:lnSpc>
              <a:defRPr sz="1000"/>
            </a:pPr>
            <a:r>
              <a:rPr lang="en-US" altLang="ja-JP" sz="1200" b="1" i="0" u="sng" strike="noStrike" baseline="0">
                <a:solidFill>
                  <a:srgbClr val="000000"/>
                </a:solidFill>
                <a:latin typeface="Meiryo UI" panose="020B0604030504040204" pitchFamily="50" charset="-128"/>
                <a:ea typeface="Meiryo UI" panose="020B0604030504040204" pitchFamily="50" charset="-128"/>
              </a:rPr>
              <a:t>SELECT KAKEN LAB.</a:t>
            </a:r>
          </a:p>
          <a:p>
            <a:pPr algn="l" rtl="0">
              <a:lnSpc>
                <a:spcPts val="1300"/>
              </a:lnSpc>
              <a:defRPr sz="1000"/>
            </a:pPr>
            <a:r>
              <a:rPr lang="en-US" altLang="ja-JP" sz="1200">
                <a:latin typeface="Arial Unicode MS" panose="020B0604020202020204" pitchFamily="50" charset="-128"/>
                <a:ea typeface="Arial Unicode MS" panose="020B0604020202020204" pitchFamily="50" charset="-128"/>
                <a:cs typeface="Arial Unicode MS" panose="020B0604020202020204" pitchFamily="50" charset="-128"/>
              </a:rPr>
              <a:t>Please </a:t>
            </a:r>
            <a:r>
              <a:rPr lang="en-US" altLang="ja-JP" sz="1200" baseline="0">
                <a:latin typeface="Arial Unicode MS" panose="020B0604020202020204" pitchFamily="50" charset="-128"/>
                <a:ea typeface="Arial Unicode MS" panose="020B0604020202020204" pitchFamily="50" charset="-128"/>
                <a:cs typeface="Arial Unicode MS" panose="020B0604020202020204" pitchFamily="50" charset="-128"/>
              </a:rPr>
              <a:t>select KAKEN Lab. where you are going to send test requests.</a:t>
            </a:r>
            <a:endParaRPr lang="ja-JP" altLang="en-US" sz="1200">
              <a:latin typeface="Arial Unicode MS" panose="020B0604020202020204" pitchFamily="50" charset="-128"/>
              <a:ea typeface="Arial Unicode MS" panose="020B0604020202020204" pitchFamily="50" charset="-128"/>
              <a:cs typeface="Arial Unicode MS" panose="020B0604020202020204" pitchFamily="50" charset="-128"/>
            </a:endParaRPr>
          </a:p>
        </xdr:txBody>
      </xdr:sp>
      <xdr:sp macro="" textlink="">
        <xdr:nvSpPr>
          <xdr:cNvPr id="124" name="フローチャート : 結合子 100">
            <a:extLst>
              <a:ext uri="{FF2B5EF4-FFF2-40B4-BE49-F238E27FC236}">
                <a16:creationId xmlns:a16="http://schemas.microsoft.com/office/drawing/2014/main" id="{00000000-0008-0000-0600-00007C000000}"/>
              </a:ext>
            </a:extLst>
          </xdr:cNvPr>
          <xdr:cNvSpPr/>
        </xdr:nvSpPr>
        <xdr:spPr bwMode="auto">
          <a:xfrm>
            <a:off x="3880633" y="851542"/>
            <a:ext cx="259135" cy="345267"/>
          </a:xfrm>
          <a:prstGeom prst="flowChartConnector">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ctr"/>
            <a:r>
              <a:rPr kumimoji="1" lang="en-US" altLang="ja-JP" sz="1800" b="1"/>
              <a:t>8</a:t>
            </a:r>
            <a:endParaRPr kumimoji="1" lang="ja-JP" altLang="en-US" sz="1800" b="1"/>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9" Type="http://schemas.openxmlformats.org/officeDocument/2006/relationships/ctrlProp" Target="../ctrlProps/ctrlProp102.xml"/><Relationship Id="rId21" Type="http://schemas.openxmlformats.org/officeDocument/2006/relationships/ctrlProp" Target="../ctrlProps/ctrlProp84.xml"/><Relationship Id="rId34" Type="http://schemas.openxmlformats.org/officeDocument/2006/relationships/ctrlProp" Target="../ctrlProps/ctrlProp97.xml"/><Relationship Id="rId42" Type="http://schemas.openxmlformats.org/officeDocument/2006/relationships/ctrlProp" Target="../ctrlProps/ctrlProp105.xml"/><Relationship Id="rId47" Type="http://schemas.openxmlformats.org/officeDocument/2006/relationships/ctrlProp" Target="../ctrlProps/ctrlProp110.xml"/><Relationship Id="rId50" Type="http://schemas.openxmlformats.org/officeDocument/2006/relationships/ctrlProp" Target="../ctrlProps/ctrlProp113.xml"/><Relationship Id="rId55" Type="http://schemas.openxmlformats.org/officeDocument/2006/relationships/ctrlProp" Target="../ctrlProps/ctrlProp118.xml"/><Relationship Id="rId63" Type="http://schemas.openxmlformats.org/officeDocument/2006/relationships/ctrlProp" Target="../ctrlProps/ctrlProp126.xml"/><Relationship Id="rId68" Type="http://schemas.openxmlformats.org/officeDocument/2006/relationships/ctrlProp" Target="../ctrlProps/ctrlProp131.xml"/><Relationship Id="rId7" Type="http://schemas.openxmlformats.org/officeDocument/2006/relationships/ctrlProp" Target="../ctrlProps/ctrlProp70.xml"/><Relationship Id="rId71" Type="http://schemas.openxmlformats.org/officeDocument/2006/relationships/ctrlProp" Target="../ctrlProps/ctrlProp134.xml"/><Relationship Id="rId2" Type="http://schemas.openxmlformats.org/officeDocument/2006/relationships/drawing" Target="../drawings/drawing2.xml"/><Relationship Id="rId16" Type="http://schemas.openxmlformats.org/officeDocument/2006/relationships/ctrlProp" Target="../ctrlProps/ctrlProp79.xml"/><Relationship Id="rId29" Type="http://schemas.openxmlformats.org/officeDocument/2006/relationships/ctrlProp" Target="../ctrlProps/ctrlProp92.xml"/><Relationship Id="rId1" Type="http://schemas.openxmlformats.org/officeDocument/2006/relationships/printerSettings" Target="../printerSettings/printerSettings2.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37" Type="http://schemas.openxmlformats.org/officeDocument/2006/relationships/ctrlProp" Target="../ctrlProps/ctrlProp100.xml"/><Relationship Id="rId40" Type="http://schemas.openxmlformats.org/officeDocument/2006/relationships/ctrlProp" Target="../ctrlProps/ctrlProp103.xml"/><Relationship Id="rId45" Type="http://schemas.openxmlformats.org/officeDocument/2006/relationships/ctrlProp" Target="../ctrlProps/ctrlProp108.xml"/><Relationship Id="rId53" Type="http://schemas.openxmlformats.org/officeDocument/2006/relationships/ctrlProp" Target="../ctrlProps/ctrlProp116.xml"/><Relationship Id="rId58" Type="http://schemas.openxmlformats.org/officeDocument/2006/relationships/ctrlProp" Target="../ctrlProps/ctrlProp121.xml"/><Relationship Id="rId66" Type="http://schemas.openxmlformats.org/officeDocument/2006/relationships/ctrlProp" Target="../ctrlProps/ctrlProp129.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36" Type="http://schemas.openxmlformats.org/officeDocument/2006/relationships/ctrlProp" Target="../ctrlProps/ctrlProp99.xml"/><Relationship Id="rId49" Type="http://schemas.openxmlformats.org/officeDocument/2006/relationships/ctrlProp" Target="../ctrlProps/ctrlProp112.xml"/><Relationship Id="rId57" Type="http://schemas.openxmlformats.org/officeDocument/2006/relationships/ctrlProp" Target="../ctrlProps/ctrlProp120.xml"/><Relationship Id="rId61" Type="http://schemas.openxmlformats.org/officeDocument/2006/relationships/ctrlProp" Target="../ctrlProps/ctrlProp124.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4" Type="http://schemas.openxmlformats.org/officeDocument/2006/relationships/ctrlProp" Target="../ctrlProps/ctrlProp107.xml"/><Relationship Id="rId52" Type="http://schemas.openxmlformats.org/officeDocument/2006/relationships/ctrlProp" Target="../ctrlProps/ctrlProp115.xml"/><Relationship Id="rId60" Type="http://schemas.openxmlformats.org/officeDocument/2006/relationships/ctrlProp" Target="../ctrlProps/ctrlProp123.xml"/><Relationship Id="rId65" Type="http://schemas.openxmlformats.org/officeDocument/2006/relationships/ctrlProp" Target="../ctrlProps/ctrlProp128.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 Id="rId35" Type="http://schemas.openxmlformats.org/officeDocument/2006/relationships/ctrlProp" Target="../ctrlProps/ctrlProp98.xml"/><Relationship Id="rId43" Type="http://schemas.openxmlformats.org/officeDocument/2006/relationships/ctrlProp" Target="../ctrlProps/ctrlProp106.xml"/><Relationship Id="rId48" Type="http://schemas.openxmlformats.org/officeDocument/2006/relationships/ctrlProp" Target="../ctrlProps/ctrlProp111.xml"/><Relationship Id="rId56" Type="http://schemas.openxmlformats.org/officeDocument/2006/relationships/ctrlProp" Target="../ctrlProps/ctrlProp119.xml"/><Relationship Id="rId64" Type="http://schemas.openxmlformats.org/officeDocument/2006/relationships/ctrlProp" Target="../ctrlProps/ctrlProp127.xml"/><Relationship Id="rId69" Type="http://schemas.openxmlformats.org/officeDocument/2006/relationships/ctrlProp" Target="../ctrlProps/ctrlProp132.xml"/><Relationship Id="rId8" Type="http://schemas.openxmlformats.org/officeDocument/2006/relationships/ctrlProp" Target="../ctrlProps/ctrlProp71.xml"/><Relationship Id="rId51" Type="http://schemas.openxmlformats.org/officeDocument/2006/relationships/ctrlProp" Target="../ctrlProps/ctrlProp114.xml"/><Relationship Id="rId3" Type="http://schemas.openxmlformats.org/officeDocument/2006/relationships/vmlDrawing" Target="../drawings/vmlDrawing2.v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33" Type="http://schemas.openxmlformats.org/officeDocument/2006/relationships/ctrlProp" Target="../ctrlProps/ctrlProp96.xml"/><Relationship Id="rId38" Type="http://schemas.openxmlformats.org/officeDocument/2006/relationships/ctrlProp" Target="../ctrlProps/ctrlProp101.xml"/><Relationship Id="rId46" Type="http://schemas.openxmlformats.org/officeDocument/2006/relationships/ctrlProp" Target="../ctrlProps/ctrlProp109.xml"/><Relationship Id="rId59" Type="http://schemas.openxmlformats.org/officeDocument/2006/relationships/ctrlProp" Target="../ctrlProps/ctrlProp122.xml"/><Relationship Id="rId67" Type="http://schemas.openxmlformats.org/officeDocument/2006/relationships/ctrlProp" Target="../ctrlProps/ctrlProp130.xml"/><Relationship Id="rId20" Type="http://schemas.openxmlformats.org/officeDocument/2006/relationships/ctrlProp" Target="../ctrlProps/ctrlProp83.xml"/><Relationship Id="rId41" Type="http://schemas.openxmlformats.org/officeDocument/2006/relationships/ctrlProp" Target="../ctrlProps/ctrlProp104.xml"/><Relationship Id="rId54" Type="http://schemas.openxmlformats.org/officeDocument/2006/relationships/ctrlProp" Target="../ctrlProps/ctrlProp117.xml"/><Relationship Id="rId62" Type="http://schemas.openxmlformats.org/officeDocument/2006/relationships/ctrlProp" Target="../ctrlProps/ctrlProp125.xml"/><Relationship Id="rId70" Type="http://schemas.openxmlformats.org/officeDocument/2006/relationships/ctrlProp" Target="../ctrlProps/ctrlProp133.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44.xml"/><Relationship Id="rId18" Type="http://schemas.openxmlformats.org/officeDocument/2006/relationships/ctrlProp" Target="../ctrlProps/ctrlProp149.xml"/><Relationship Id="rId26" Type="http://schemas.openxmlformats.org/officeDocument/2006/relationships/ctrlProp" Target="../ctrlProps/ctrlProp157.xml"/><Relationship Id="rId39" Type="http://schemas.openxmlformats.org/officeDocument/2006/relationships/ctrlProp" Target="../ctrlProps/ctrlProp170.xml"/><Relationship Id="rId21" Type="http://schemas.openxmlformats.org/officeDocument/2006/relationships/ctrlProp" Target="../ctrlProps/ctrlProp152.xml"/><Relationship Id="rId34" Type="http://schemas.openxmlformats.org/officeDocument/2006/relationships/ctrlProp" Target="../ctrlProps/ctrlProp165.xml"/><Relationship Id="rId42" Type="http://schemas.openxmlformats.org/officeDocument/2006/relationships/ctrlProp" Target="../ctrlProps/ctrlProp173.xml"/><Relationship Id="rId47" Type="http://schemas.openxmlformats.org/officeDocument/2006/relationships/ctrlProp" Target="../ctrlProps/ctrlProp178.xml"/><Relationship Id="rId50" Type="http://schemas.openxmlformats.org/officeDocument/2006/relationships/ctrlProp" Target="../ctrlProps/ctrlProp181.xml"/><Relationship Id="rId55" Type="http://schemas.openxmlformats.org/officeDocument/2006/relationships/ctrlProp" Target="../ctrlProps/ctrlProp186.xml"/><Relationship Id="rId63" Type="http://schemas.openxmlformats.org/officeDocument/2006/relationships/ctrlProp" Target="../ctrlProps/ctrlProp194.xml"/><Relationship Id="rId68" Type="http://schemas.openxmlformats.org/officeDocument/2006/relationships/ctrlProp" Target="../ctrlProps/ctrlProp199.xml"/><Relationship Id="rId7" Type="http://schemas.openxmlformats.org/officeDocument/2006/relationships/ctrlProp" Target="../ctrlProps/ctrlProp138.xml"/><Relationship Id="rId2" Type="http://schemas.openxmlformats.org/officeDocument/2006/relationships/drawing" Target="../drawings/drawing3.xml"/><Relationship Id="rId16" Type="http://schemas.openxmlformats.org/officeDocument/2006/relationships/ctrlProp" Target="../ctrlProps/ctrlProp147.xml"/><Relationship Id="rId29" Type="http://schemas.openxmlformats.org/officeDocument/2006/relationships/ctrlProp" Target="../ctrlProps/ctrlProp160.xml"/><Relationship Id="rId1" Type="http://schemas.openxmlformats.org/officeDocument/2006/relationships/printerSettings" Target="../printerSettings/printerSettings3.bin"/><Relationship Id="rId6" Type="http://schemas.openxmlformats.org/officeDocument/2006/relationships/ctrlProp" Target="../ctrlProps/ctrlProp137.xml"/><Relationship Id="rId11" Type="http://schemas.openxmlformats.org/officeDocument/2006/relationships/ctrlProp" Target="../ctrlProps/ctrlProp142.xml"/><Relationship Id="rId24" Type="http://schemas.openxmlformats.org/officeDocument/2006/relationships/ctrlProp" Target="../ctrlProps/ctrlProp155.xml"/><Relationship Id="rId32" Type="http://schemas.openxmlformats.org/officeDocument/2006/relationships/ctrlProp" Target="../ctrlProps/ctrlProp163.xml"/><Relationship Id="rId37" Type="http://schemas.openxmlformats.org/officeDocument/2006/relationships/ctrlProp" Target="../ctrlProps/ctrlProp168.xml"/><Relationship Id="rId40" Type="http://schemas.openxmlformats.org/officeDocument/2006/relationships/ctrlProp" Target="../ctrlProps/ctrlProp171.xml"/><Relationship Id="rId45" Type="http://schemas.openxmlformats.org/officeDocument/2006/relationships/ctrlProp" Target="../ctrlProps/ctrlProp176.xml"/><Relationship Id="rId53" Type="http://schemas.openxmlformats.org/officeDocument/2006/relationships/ctrlProp" Target="../ctrlProps/ctrlProp184.xml"/><Relationship Id="rId58" Type="http://schemas.openxmlformats.org/officeDocument/2006/relationships/ctrlProp" Target="../ctrlProps/ctrlProp189.xml"/><Relationship Id="rId66" Type="http://schemas.openxmlformats.org/officeDocument/2006/relationships/ctrlProp" Target="../ctrlProps/ctrlProp197.xml"/><Relationship Id="rId5" Type="http://schemas.openxmlformats.org/officeDocument/2006/relationships/ctrlProp" Target="../ctrlProps/ctrlProp136.xml"/><Relationship Id="rId15" Type="http://schemas.openxmlformats.org/officeDocument/2006/relationships/ctrlProp" Target="../ctrlProps/ctrlProp146.xml"/><Relationship Id="rId23" Type="http://schemas.openxmlformats.org/officeDocument/2006/relationships/ctrlProp" Target="../ctrlProps/ctrlProp154.xml"/><Relationship Id="rId28" Type="http://schemas.openxmlformats.org/officeDocument/2006/relationships/ctrlProp" Target="../ctrlProps/ctrlProp159.xml"/><Relationship Id="rId36" Type="http://schemas.openxmlformats.org/officeDocument/2006/relationships/ctrlProp" Target="../ctrlProps/ctrlProp167.xml"/><Relationship Id="rId49" Type="http://schemas.openxmlformats.org/officeDocument/2006/relationships/ctrlProp" Target="../ctrlProps/ctrlProp180.xml"/><Relationship Id="rId57" Type="http://schemas.openxmlformats.org/officeDocument/2006/relationships/ctrlProp" Target="../ctrlProps/ctrlProp188.xml"/><Relationship Id="rId61" Type="http://schemas.openxmlformats.org/officeDocument/2006/relationships/ctrlProp" Target="../ctrlProps/ctrlProp192.xml"/><Relationship Id="rId10" Type="http://schemas.openxmlformats.org/officeDocument/2006/relationships/ctrlProp" Target="../ctrlProps/ctrlProp141.xml"/><Relationship Id="rId19" Type="http://schemas.openxmlformats.org/officeDocument/2006/relationships/ctrlProp" Target="../ctrlProps/ctrlProp150.xml"/><Relationship Id="rId31" Type="http://schemas.openxmlformats.org/officeDocument/2006/relationships/ctrlProp" Target="../ctrlProps/ctrlProp162.xml"/><Relationship Id="rId44" Type="http://schemas.openxmlformats.org/officeDocument/2006/relationships/ctrlProp" Target="../ctrlProps/ctrlProp175.xml"/><Relationship Id="rId52" Type="http://schemas.openxmlformats.org/officeDocument/2006/relationships/ctrlProp" Target="../ctrlProps/ctrlProp183.xml"/><Relationship Id="rId60" Type="http://schemas.openxmlformats.org/officeDocument/2006/relationships/ctrlProp" Target="../ctrlProps/ctrlProp191.xml"/><Relationship Id="rId65" Type="http://schemas.openxmlformats.org/officeDocument/2006/relationships/ctrlProp" Target="../ctrlProps/ctrlProp196.xml"/><Relationship Id="rId4" Type="http://schemas.openxmlformats.org/officeDocument/2006/relationships/ctrlProp" Target="../ctrlProps/ctrlProp135.xml"/><Relationship Id="rId9" Type="http://schemas.openxmlformats.org/officeDocument/2006/relationships/ctrlProp" Target="../ctrlProps/ctrlProp140.xml"/><Relationship Id="rId14" Type="http://schemas.openxmlformats.org/officeDocument/2006/relationships/ctrlProp" Target="../ctrlProps/ctrlProp145.xml"/><Relationship Id="rId22" Type="http://schemas.openxmlformats.org/officeDocument/2006/relationships/ctrlProp" Target="../ctrlProps/ctrlProp153.xml"/><Relationship Id="rId27" Type="http://schemas.openxmlformats.org/officeDocument/2006/relationships/ctrlProp" Target="../ctrlProps/ctrlProp158.xml"/><Relationship Id="rId30" Type="http://schemas.openxmlformats.org/officeDocument/2006/relationships/ctrlProp" Target="../ctrlProps/ctrlProp161.xml"/><Relationship Id="rId35" Type="http://schemas.openxmlformats.org/officeDocument/2006/relationships/ctrlProp" Target="../ctrlProps/ctrlProp166.xml"/><Relationship Id="rId43" Type="http://schemas.openxmlformats.org/officeDocument/2006/relationships/ctrlProp" Target="../ctrlProps/ctrlProp174.xml"/><Relationship Id="rId48" Type="http://schemas.openxmlformats.org/officeDocument/2006/relationships/ctrlProp" Target="../ctrlProps/ctrlProp179.xml"/><Relationship Id="rId56" Type="http://schemas.openxmlformats.org/officeDocument/2006/relationships/ctrlProp" Target="../ctrlProps/ctrlProp187.xml"/><Relationship Id="rId64" Type="http://schemas.openxmlformats.org/officeDocument/2006/relationships/ctrlProp" Target="../ctrlProps/ctrlProp195.xml"/><Relationship Id="rId69" Type="http://schemas.openxmlformats.org/officeDocument/2006/relationships/ctrlProp" Target="../ctrlProps/ctrlProp200.xml"/><Relationship Id="rId8" Type="http://schemas.openxmlformats.org/officeDocument/2006/relationships/ctrlProp" Target="../ctrlProps/ctrlProp139.xml"/><Relationship Id="rId51" Type="http://schemas.openxmlformats.org/officeDocument/2006/relationships/ctrlProp" Target="../ctrlProps/ctrlProp182.xml"/><Relationship Id="rId3" Type="http://schemas.openxmlformats.org/officeDocument/2006/relationships/vmlDrawing" Target="../drawings/vmlDrawing3.vml"/><Relationship Id="rId12" Type="http://schemas.openxmlformats.org/officeDocument/2006/relationships/ctrlProp" Target="../ctrlProps/ctrlProp143.xml"/><Relationship Id="rId17" Type="http://schemas.openxmlformats.org/officeDocument/2006/relationships/ctrlProp" Target="../ctrlProps/ctrlProp148.xml"/><Relationship Id="rId25" Type="http://schemas.openxmlformats.org/officeDocument/2006/relationships/ctrlProp" Target="../ctrlProps/ctrlProp156.xml"/><Relationship Id="rId33" Type="http://schemas.openxmlformats.org/officeDocument/2006/relationships/ctrlProp" Target="../ctrlProps/ctrlProp164.xml"/><Relationship Id="rId38" Type="http://schemas.openxmlformats.org/officeDocument/2006/relationships/ctrlProp" Target="../ctrlProps/ctrlProp169.xml"/><Relationship Id="rId46" Type="http://schemas.openxmlformats.org/officeDocument/2006/relationships/ctrlProp" Target="../ctrlProps/ctrlProp177.xml"/><Relationship Id="rId59" Type="http://schemas.openxmlformats.org/officeDocument/2006/relationships/ctrlProp" Target="../ctrlProps/ctrlProp190.xml"/><Relationship Id="rId67" Type="http://schemas.openxmlformats.org/officeDocument/2006/relationships/ctrlProp" Target="../ctrlProps/ctrlProp198.xml"/><Relationship Id="rId20" Type="http://schemas.openxmlformats.org/officeDocument/2006/relationships/ctrlProp" Target="../ctrlProps/ctrlProp151.xml"/><Relationship Id="rId41" Type="http://schemas.openxmlformats.org/officeDocument/2006/relationships/ctrlProp" Target="../ctrlProps/ctrlProp172.xml"/><Relationship Id="rId54" Type="http://schemas.openxmlformats.org/officeDocument/2006/relationships/ctrlProp" Target="../ctrlProps/ctrlProp185.xml"/><Relationship Id="rId62" Type="http://schemas.openxmlformats.org/officeDocument/2006/relationships/ctrlProp" Target="../ctrlProps/ctrlProp193.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0.xml"/><Relationship Id="rId18" Type="http://schemas.openxmlformats.org/officeDocument/2006/relationships/ctrlProp" Target="../ctrlProps/ctrlProp215.xml"/><Relationship Id="rId26" Type="http://schemas.openxmlformats.org/officeDocument/2006/relationships/ctrlProp" Target="../ctrlProps/ctrlProp223.xml"/><Relationship Id="rId39" Type="http://schemas.openxmlformats.org/officeDocument/2006/relationships/ctrlProp" Target="../ctrlProps/ctrlProp236.xml"/><Relationship Id="rId21" Type="http://schemas.openxmlformats.org/officeDocument/2006/relationships/ctrlProp" Target="../ctrlProps/ctrlProp218.xml"/><Relationship Id="rId34" Type="http://schemas.openxmlformats.org/officeDocument/2006/relationships/ctrlProp" Target="../ctrlProps/ctrlProp231.xml"/><Relationship Id="rId42" Type="http://schemas.openxmlformats.org/officeDocument/2006/relationships/ctrlProp" Target="../ctrlProps/ctrlProp239.xml"/><Relationship Id="rId47" Type="http://schemas.openxmlformats.org/officeDocument/2006/relationships/ctrlProp" Target="../ctrlProps/ctrlProp244.xml"/><Relationship Id="rId50" Type="http://schemas.openxmlformats.org/officeDocument/2006/relationships/ctrlProp" Target="../ctrlProps/ctrlProp247.xml"/><Relationship Id="rId55" Type="http://schemas.openxmlformats.org/officeDocument/2006/relationships/ctrlProp" Target="../ctrlProps/ctrlProp252.xml"/><Relationship Id="rId63" Type="http://schemas.openxmlformats.org/officeDocument/2006/relationships/ctrlProp" Target="../ctrlProps/ctrlProp260.xml"/><Relationship Id="rId68" Type="http://schemas.openxmlformats.org/officeDocument/2006/relationships/ctrlProp" Target="../ctrlProps/ctrlProp265.xml"/><Relationship Id="rId7" Type="http://schemas.openxmlformats.org/officeDocument/2006/relationships/ctrlProp" Target="../ctrlProps/ctrlProp204.xml"/><Relationship Id="rId2" Type="http://schemas.openxmlformats.org/officeDocument/2006/relationships/drawing" Target="../drawings/drawing4.xml"/><Relationship Id="rId16" Type="http://schemas.openxmlformats.org/officeDocument/2006/relationships/ctrlProp" Target="../ctrlProps/ctrlProp213.xml"/><Relationship Id="rId29" Type="http://schemas.openxmlformats.org/officeDocument/2006/relationships/ctrlProp" Target="../ctrlProps/ctrlProp226.xml"/><Relationship Id="rId1" Type="http://schemas.openxmlformats.org/officeDocument/2006/relationships/printerSettings" Target="../printerSettings/printerSettings4.bin"/><Relationship Id="rId6" Type="http://schemas.openxmlformats.org/officeDocument/2006/relationships/ctrlProp" Target="../ctrlProps/ctrlProp203.xml"/><Relationship Id="rId11" Type="http://schemas.openxmlformats.org/officeDocument/2006/relationships/ctrlProp" Target="../ctrlProps/ctrlProp208.xml"/><Relationship Id="rId24" Type="http://schemas.openxmlformats.org/officeDocument/2006/relationships/ctrlProp" Target="../ctrlProps/ctrlProp221.xml"/><Relationship Id="rId32" Type="http://schemas.openxmlformats.org/officeDocument/2006/relationships/ctrlProp" Target="../ctrlProps/ctrlProp229.xml"/><Relationship Id="rId37" Type="http://schemas.openxmlformats.org/officeDocument/2006/relationships/ctrlProp" Target="../ctrlProps/ctrlProp234.xml"/><Relationship Id="rId40" Type="http://schemas.openxmlformats.org/officeDocument/2006/relationships/ctrlProp" Target="../ctrlProps/ctrlProp237.xml"/><Relationship Id="rId45" Type="http://schemas.openxmlformats.org/officeDocument/2006/relationships/ctrlProp" Target="../ctrlProps/ctrlProp242.xml"/><Relationship Id="rId53" Type="http://schemas.openxmlformats.org/officeDocument/2006/relationships/ctrlProp" Target="../ctrlProps/ctrlProp250.xml"/><Relationship Id="rId58" Type="http://schemas.openxmlformats.org/officeDocument/2006/relationships/ctrlProp" Target="../ctrlProps/ctrlProp255.xml"/><Relationship Id="rId66" Type="http://schemas.openxmlformats.org/officeDocument/2006/relationships/ctrlProp" Target="../ctrlProps/ctrlProp263.xml"/><Relationship Id="rId5" Type="http://schemas.openxmlformats.org/officeDocument/2006/relationships/ctrlProp" Target="../ctrlProps/ctrlProp202.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36" Type="http://schemas.openxmlformats.org/officeDocument/2006/relationships/ctrlProp" Target="../ctrlProps/ctrlProp233.xml"/><Relationship Id="rId49" Type="http://schemas.openxmlformats.org/officeDocument/2006/relationships/ctrlProp" Target="../ctrlProps/ctrlProp246.xml"/><Relationship Id="rId57" Type="http://schemas.openxmlformats.org/officeDocument/2006/relationships/ctrlProp" Target="../ctrlProps/ctrlProp254.xml"/><Relationship Id="rId61" Type="http://schemas.openxmlformats.org/officeDocument/2006/relationships/ctrlProp" Target="../ctrlProps/ctrlProp258.xml"/><Relationship Id="rId10" Type="http://schemas.openxmlformats.org/officeDocument/2006/relationships/ctrlProp" Target="../ctrlProps/ctrlProp207.xml"/><Relationship Id="rId19" Type="http://schemas.openxmlformats.org/officeDocument/2006/relationships/ctrlProp" Target="../ctrlProps/ctrlProp216.xml"/><Relationship Id="rId31" Type="http://schemas.openxmlformats.org/officeDocument/2006/relationships/ctrlProp" Target="../ctrlProps/ctrlProp228.xml"/><Relationship Id="rId44" Type="http://schemas.openxmlformats.org/officeDocument/2006/relationships/ctrlProp" Target="../ctrlProps/ctrlProp241.xml"/><Relationship Id="rId52" Type="http://schemas.openxmlformats.org/officeDocument/2006/relationships/ctrlProp" Target="../ctrlProps/ctrlProp249.xml"/><Relationship Id="rId60" Type="http://schemas.openxmlformats.org/officeDocument/2006/relationships/ctrlProp" Target="../ctrlProps/ctrlProp257.xml"/><Relationship Id="rId65" Type="http://schemas.openxmlformats.org/officeDocument/2006/relationships/ctrlProp" Target="../ctrlProps/ctrlProp262.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 Id="rId22" Type="http://schemas.openxmlformats.org/officeDocument/2006/relationships/ctrlProp" Target="../ctrlProps/ctrlProp219.xml"/><Relationship Id="rId27" Type="http://schemas.openxmlformats.org/officeDocument/2006/relationships/ctrlProp" Target="../ctrlProps/ctrlProp224.xml"/><Relationship Id="rId30" Type="http://schemas.openxmlformats.org/officeDocument/2006/relationships/ctrlProp" Target="../ctrlProps/ctrlProp227.xml"/><Relationship Id="rId35" Type="http://schemas.openxmlformats.org/officeDocument/2006/relationships/ctrlProp" Target="../ctrlProps/ctrlProp232.xml"/><Relationship Id="rId43" Type="http://schemas.openxmlformats.org/officeDocument/2006/relationships/ctrlProp" Target="../ctrlProps/ctrlProp240.xml"/><Relationship Id="rId48" Type="http://schemas.openxmlformats.org/officeDocument/2006/relationships/ctrlProp" Target="../ctrlProps/ctrlProp245.xml"/><Relationship Id="rId56" Type="http://schemas.openxmlformats.org/officeDocument/2006/relationships/ctrlProp" Target="../ctrlProps/ctrlProp253.xml"/><Relationship Id="rId64" Type="http://schemas.openxmlformats.org/officeDocument/2006/relationships/ctrlProp" Target="../ctrlProps/ctrlProp261.xml"/><Relationship Id="rId69" Type="http://schemas.openxmlformats.org/officeDocument/2006/relationships/ctrlProp" Target="../ctrlProps/ctrlProp266.xml"/><Relationship Id="rId8" Type="http://schemas.openxmlformats.org/officeDocument/2006/relationships/ctrlProp" Target="../ctrlProps/ctrlProp205.xml"/><Relationship Id="rId51" Type="http://schemas.openxmlformats.org/officeDocument/2006/relationships/ctrlProp" Target="../ctrlProps/ctrlProp248.xml"/><Relationship Id="rId3" Type="http://schemas.openxmlformats.org/officeDocument/2006/relationships/vmlDrawing" Target="../drawings/vmlDrawing4.v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33" Type="http://schemas.openxmlformats.org/officeDocument/2006/relationships/ctrlProp" Target="../ctrlProps/ctrlProp230.xml"/><Relationship Id="rId38" Type="http://schemas.openxmlformats.org/officeDocument/2006/relationships/ctrlProp" Target="../ctrlProps/ctrlProp235.xml"/><Relationship Id="rId46" Type="http://schemas.openxmlformats.org/officeDocument/2006/relationships/ctrlProp" Target="../ctrlProps/ctrlProp243.xml"/><Relationship Id="rId59" Type="http://schemas.openxmlformats.org/officeDocument/2006/relationships/ctrlProp" Target="../ctrlProps/ctrlProp256.xml"/><Relationship Id="rId67" Type="http://schemas.openxmlformats.org/officeDocument/2006/relationships/ctrlProp" Target="../ctrlProps/ctrlProp264.xml"/><Relationship Id="rId20" Type="http://schemas.openxmlformats.org/officeDocument/2006/relationships/ctrlProp" Target="../ctrlProps/ctrlProp217.xml"/><Relationship Id="rId41" Type="http://schemas.openxmlformats.org/officeDocument/2006/relationships/ctrlProp" Target="../ctrlProps/ctrlProp238.xml"/><Relationship Id="rId54" Type="http://schemas.openxmlformats.org/officeDocument/2006/relationships/ctrlProp" Target="../ctrlProps/ctrlProp251.xml"/><Relationship Id="rId62" Type="http://schemas.openxmlformats.org/officeDocument/2006/relationships/ctrlProp" Target="../ctrlProps/ctrlProp25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76.xml"/><Relationship Id="rId18" Type="http://schemas.openxmlformats.org/officeDocument/2006/relationships/ctrlProp" Target="../ctrlProps/ctrlProp281.xml"/><Relationship Id="rId26" Type="http://schemas.openxmlformats.org/officeDocument/2006/relationships/ctrlProp" Target="../ctrlProps/ctrlProp289.xml"/><Relationship Id="rId39" Type="http://schemas.openxmlformats.org/officeDocument/2006/relationships/ctrlProp" Target="../ctrlProps/ctrlProp302.xml"/><Relationship Id="rId21" Type="http://schemas.openxmlformats.org/officeDocument/2006/relationships/ctrlProp" Target="../ctrlProps/ctrlProp284.xml"/><Relationship Id="rId34" Type="http://schemas.openxmlformats.org/officeDocument/2006/relationships/ctrlProp" Target="../ctrlProps/ctrlProp297.xml"/><Relationship Id="rId42" Type="http://schemas.openxmlformats.org/officeDocument/2006/relationships/ctrlProp" Target="../ctrlProps/ctrlProp305.xml"/><Relationship Id="rId47" Type="http://schemas.openxmlformats.org/officeDocument/2006/relationships/ctrlProp" Target="../ctrlProps/ctrlProp310.xml"/><Relationship Id="rId50" Type="http://schemas.openxmlformats.org/officeDocument/2006/relationships/ctrlProp" Target="../ctrlProps/ctrlProp313.xml"/><Relationship Id="rId55" Type="http://schemas.openxmlformats.org/officeDocument/2006/relationships/ctrlProp" Target="../ctrlProps/ctrlProp318.xml"/><Relationship Id="rId63" Type="http://schemas.openxmlformats.org/officeDocument/2006/relationships/ctrlProp" Target="../ctrlProps/ctrlProp326.xml"/><Relationship Id="rId68" Type="http://schemas.openxmlformats.org/officeDocument/2006/relationships/ctrlProp" Target="../ctrlProps/ctrlProp331.xml"/><Relationship Id="rId7" Type="http://schemas.openxmlformats.org/officeDocument/2006/relationships/ctrlProp" Target="../ctrlProps/ctrlProp270.xml"/><Relationship Id="rId71" Type="http://schemas.openxmlformats.org/officeDocument/2006/relationships/ctrlProp" Target="../ctrlProps/ctrlProp334.xml"/><Relationship Id="rId2" Type="http://schemas.openxmlformats.org/officeDocument/2006/relationships/drawing" Target="../drawings/drawing5.xml"/><Relationship Id="rId16" Type="http://schemas.openxmlformats.org/officeDocument/2006/relationships/ctrlProp" Target="../ctrlProps/ctrlProp279.xml"/><Relationship Id="rId29" Type="http://schemas.openxmlformats.org/officeDocument/2006/relationships/ctrlProp" Target="../ctrlProps/ctrlProp292.xml"/><Relationship Id="rId1" Type="http://schemas.openxmlformats.org/officeDocument/2006/relationships/printerSettings" Target="../printerSettings/printerSettings5.bin"/><Relationship Id="rId6" Type="http://schemas.openxmlformats.org/officeDocument/2006/relationships/ctrlProp" Target="../ctrlProps/ctrlProp269.xml"/><Relationship Id="rId11" Type="http://schemas.openxmlformats.org/officeDocument/2006/relationships/ctrlProp" Target="../ctrlProps/ctrlProp274.xml"/><Relationship Id="rId24" Type="http://schemas.openxmlformats.org/officeDocument/2006/relationships/ctrlProp" Target="../ctrlProps/ctrlProp287.xml"/><Relationship Id="rId32" Type="http://schemas.openxmlformats.org/officeDocument/2006/relationships/ctrlProp" Target="../ctrlProps/ctrlProp295.xml"/><Relationship Id="rId37" Type="http://schemas.openxmlformats.org/officeDocument/2006/relationships/ctrlProp" Target="../ctrlProps/ctrlProp300.xml"/><Relationship Id="rId40" Type="http://schemas.openxmlformats.org/officeDocument/2006/relationships/ctrlProp" Target="../ctrlProps/ctrlProp303.xml"/><Relationship Id="rId45" Type="http://schemas.openxmlformats.org/officeDocument/2006/relationships/ctrlProp" Target="../ctrlProps/ctrlProp308.xml"/><Relationship Id="rId53" Type="http://schemas.openxmlformats.org/officeDocument/2006/relationships/ctrlProp" Target="../ctrlProps/ctrlProp316.xml"/><Relationship Id="rId58" Type="http://schemas.openxmlformats.org/officeDocument/2006/relationships/ctrlProp" Target="../ctrlProps/ctrlProp321.xml"/><Relationship Id="rId66" Type="http://schemas.openxmlformats.org/officeDocument/2006/relationships/ctrlProp" Target="../ctrlProps/ctrlProp329.xml"/><Relationship Id="rId5" Type="http://schemas.openxmlformats.org/officeDocument/2006/relationships/ctrlProp" Target="../ctrlProps/ctrlProp268.xml"/><Relationship Id="rId15" Type="http://schemas.openxmlformats.org/officeDocument/2006/relationships/ctrlProp" Target="../ctrlProps/ctrlProp278.xml"/><Relationship Id="rId23" Type="http://schemas.openxmlformats.org/officeDocument/2006/relationships/ctrlProp" Target="../ctrlProps/ctrlProp286.xml"/><Relationship Id="rId28" Type="http://schemas.openxmlformats.org/officeDocument/2006/relationships/ctrlProp" Target="../ctrlProps/ctrlProp291.xml"/><Relationship Id="rId36" Type="http://schemas.openxmlformats.org/officeDocument/2006/relationships/ctrlProp" Target="../ctrlProps/ctrlProp299.xml"/><Relationship Id="rId49" Type="http://schemas.openxmlformats.org/officeDocument/2006/relationships/ctrlProp" Target="../ctrlProps/ctrlProp312.xml"/><Relationship Id="rId57" Type="http://schemas.openxmlformats.org/officeDocument/2006/relationships/ctrlProp" Target="../ctrlProps/ctrlProp320.xml"/><Relationship Id="rId61" Type="http://schemas.openxmlformats.org/officeDocument/2006/relationships/ctrlProp" Target="../ctrlProps/ctrlProp324.xml"/><Relationship Id="rId10" Type="http://schemas.openxmlformats.org/officeDocument/2006/relationships/ctrlProp" Target="../ctrlProps/ctrlProp273.xml"/><Relationship Id="rId19" Type="http://schemas.openxmlformats.org/officeDocument/2006/relationships/ctrlProp" Target="../ctrlProps/ctrlProp282.xml"/><Relationship Id="rId31" Type="http://schemas.openxmlformats.org/officeDocument/2006/relationships/ctrlProp" Target="../ctrlProps/ctrlProp294.xml"/><Relationship Id="rId44" Type="http://schemas.openxmlformats.org/officeDocument/2006/relationships/ctrlProp" Target="../ctrlProps/ctrlProp307.xml"/><Relationship Id="rId52" Type="http://schemas.openxmlformats.org/officeDocument/2006/relationships/ctrlProp" Target="../ctrlProps/ctrlProp315.xml"/><Relationship Id="rId60" Type="http://schemas.openxmlformats.org/officeDocument/2006/relationships/ctrlProp" Target="../ctrlProps/ctrlProp323.xml"/><Relationship Id="rId65" Type="http://schemas.openxmlformats.org/officeDocument/2006/relationships/ctrlProp" Target="../ctrlProps/ctrlProp328.xml"/><Relationship Id="rId4" Type="http://schemas.openxmlformats.org/officeDocument/2006/relationships/ctrlProp" Target="../ctrlProps/ctrlProp267.xml"/><Relationship Id="rId9" Type="http://schemas.openxmlformats.org/officeDocument/2006/relationships/ctrlProp" Target="../ctrlProps/ctrlProp272.xml"/><Relationship Id="rId14" Type="http://schemas.openxmlformats.org/officeDocument/2006/relationships/ctrlProp" Target="../ctrlProps/ctrlProp277.xml"/><Relationship Id="rId22" Type="http://schemas.openxmlformats.org/officeDocument/2006/relationships/ctrlProp" Target="../ctrlProps/ctrlProp285.xml"/><Relationship Id="rId27" Type="http://schemas.openxmlformats.org/officeDocument/2006/relationships/ctrlProp" Target="../ctrlProps/ctrlProp290.xml"/><Relationship Id="rId30" Type="http://schemas.openxmlformats.org/officeDocument/2006/relationships/ctrlProp" Target="../ctrlProps/ctrlProp293.xml"/><Relationship Id="rId35" Type="http://schemas.openxmlformats.org/officeDocument/2006/relationships/ctrlProp" Target="../ctrlProps/ctrlProp298.xml"/><Relationship Id="rId43" Type="http://schemas.openxmlformats.org/officeDocument/2006/relationships/ctrlProp" Target="../ctrlProps/ctrlProp306.xml"/><Relationship Id="rId48" Type="http://schemas.openxmlformats.org/officeDocument/2006/relationships/ctrlProp" Target="../ctrlProps/ctrlProp311.xml"/><Relationship Id="rId56" Type="http://schemas.openxmlformats.org/officeDocument/2006/relationships/ctrlProp" Target="../ctrlProps/ctrlProp319.xml"/><Relationship Id="rId64" Type="http://schemas.openxmlformats.org/officeDocument/2006/relationships/ctrlProp" Target="../ctrlProps/ctrlProp327.xml"/><Relationship Id="rId69" Type="http://schemas.openxmlformats.org/officeDocument/2006/relationships/ctrlProp" Target="../ctrlProps/ctrlProp332.xml"/><Relationship Id="rId8" Type="http://schemas.openxmlformats.org/officeDocument/2006/relationships/ctrlProp" Target="../ctrlProps/ctrlProp271.xml"/><Relationship Id="rId51" Type="http://schemas.openxmlformats.org/officeDocument/2006/relationships/ctrlProp" Target="../ctrlProps/ctrlProp314.xml"/><Relationship Id="rId3" Type="http://schemas.openxmlformats.org/officeDocument/2006/relationships/vmlDrawing" Target="../drawings/vmlDrawing5.vml"/><Relationship Id="rId12" Type="http://schemas.openxmlformats.org/officeDocument/2006/relationships/ctrlProp" Target="../ctrlProps/ctrlProp275.xml"/><Relationship Id="rId17" Type="http://schemas.openxmlformats.org/officeDocument/2006/relationships/ctrlProp" Target="../ctrlProps/ctrlProp280.xml"/><Relationship Id="rId25" Type="http://schemas.openxmlformats.org/officeDocument/2006/relationships/ctrlProp" Target="../ctrlProps/ctrlProp288.xml"/><Relationship Id="rId33" Type="http://schemas.openxmlformats.org/officeDocument/2006/relationships/ctrlProp" Target="../ctrlProps/ctrlProp296.xml"/><Relationship Id="rId38" Type="http://schemas.openxmlformats.org/officeDocument/2006/relationships/ctrlProp" Target="../ctrlProps/ctrlProp301.xml"/><Relationship Id="rId46" Type="http://schemas.openxmlformats.org/officeDocument/2006/relationships/ctrlProp" Target="../ctrlProps/ctrlProp309.xml"/><Relationship Id="rId59" Type="http://schemas.openxmlformats.org/officeDocument/2006/relationships/ctrlProp" Target="../ctrlProps/ctrlProp322.xml"/><Relationship Id="rId67" Type="http://schemas.openxmlformats.org/officeDocument/2006/relationships/ctrlProp" Target="../ctrlProps/ctrlProp330.xml"/><Relationship Id="rId20" Type="http://schemas.openxmlformats.org/officeDocument/2006/relationships/ctrlProp" Target="../ctrlProps/ctrlProp283.xml"/><Relationship Id="rId41" Type="http://schemas.openxmlformats.org/officeDocument/2006/relationships/ctrlProp" Target="../ctrlProps/ctrlProp304.xml"/><Relationship Id="rId54" Type="http://schemas.openxmlformats.org/officeDocument/2006/relationships/ctrlProp" Target="../ctrlProps/ctrlProp317.xml"/><Relationship Id="rId62" Type="http://schemas.openxmlformats.org/officeDocument/2006/relationships/ctrlProp" Target="../ctrlProps/ctrlProp325.xml"/><Relationship Id="rId70" Type="http://schemas.openxmlformats.org/officeDocument/2006/relationships/ctrlProp" Target="../ctrlProps/ctrlProp33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44.xml"/><Relationship Id="rId18" Type="http://schemas.openxmlformats.org/officeDocument/2006/relationships/ctrlProp" Target="../ctrlProps/ctrlProp349.xml"/><Relationship Id="rId26" Type="http://schemas.openxmlformats.org/officeDocument/2006/relationships/ctrlProp" Target="../ctrlProps/ctrlProp357.xml"/><Relationship Id="rId39" Type="http://schemas.openxmlformats.org/officeDocument/2006/relationships/ctrlProp" Target="../ctrlProps/ctrlProp370.xml"/><Relationship Id="rId21" Type="http://schemas.openxmlformats.org/officeDocument/2006/relationships/ctrlProp" Target="../ctrlProps/ctrlProp352.xml"/><Relationship Id="rId34" Type="http://schemas.openxmlformats.org/officeDocument/2006/relationships/ctrlProp" Target="../ctrlProps/ctrlProp365.xml"/><Relationship Id="rId42" Type="http://schemas.openxmlformats.org/officeDocument/2006/relationships/ctrlProp" Target="../ctrlProps/ctrlProp373.xml"/><Relationship Id="rId47" Type="http://schemas.openxmlformats.org/officeDocument/2006/relationships/ctrlProp" Target="../ctrlProps/ctrlProp378.xml"/><Relationship Id="rId50" Type="http://schemas.openxmlformats.org/officeDocument/2006/relationships/ctrlProp" Target="../ctrlProps/ctrlProp381.xml"/><Relationship Id="rId55" Type="http://schemas.openxmlformats.org/officeDocument/2006/relationships/ctrlProp" Target="../ctrlProps/ctrlProp386.xml"/><Relationship Id="rId63" Type="http://schemas.openxmlformats.org/officeDocument/2006/relationships/ctrlProp" Target="../ctrlProps/ctrlProp394.xml"/><Relationship Id="rId68" Type="http://schemas.openxmlformats.org/officeDocument/2006/relationships/ctrlProp" Target="../ctrlProps/ctrlProp399.xml"/><Relationship Id="rId7" Type="http://schemas.openxmlformats.org/officeDocument/2006/relationships/ctrlProp" Target="../ctrlProps/ctrlProp338.xml"/><Relationship Id="rId2" Type="http://schemas.openxmlformats.org/officeDocument/2006/relationships/drawing" Target="../drawings/drawing6.xml"/><Relationship Id="rId16" Type="http://schemas.openxmlformats.org/officeDocument/2006/relationships/ctrlProp" Target="../ctrlProps/ctrlProp347.xml"/><Relationship Id="rId29" Type="http://schemas.openxmlformats.org/officeDocument/2006/relationships/ctrlProp" Target="../ctrlProps/ctrlProp360.xml"/><Relationship Id="rId1" Type="http://schemas.openxmlformats.org/officeDocument/2006/relationships/printerSettings" Target="../printerSettings/printerSettings6.bin"/><Relationship Id="rId6" Type="http://schemas.openxmlformats.org/officeDocument/2006/relationships/ctrlProp" Target="../ctrlProps/ctrlProp337.xml"/><Relationship Id="rId11" Type="http://schemas.openxmlformats.org/officeDocument/2006/relationships/ctrlProp" Target="../ctrlProps/ctrlProp342.xml"/><Relationship Id="rId24" Type="http://schemas.openxmlformats.org/officeDocument/2006/relationships/ctrlProp" Target="../ctrlProps/ctrlProp355.xml"/><Relationship Id="rId32" Type="http://schemas.openxmlformats.org/officeDocument/2006/relationships/ctrlProp" Target="../ctrlProps/ctrlProp363.xml"/><Relationship Id="rId37" Type="http://schemas.openxmlformats.org/officeDocument/2006/relationships/ctrlProp" Target="../ctrlProps/ctrlProp368.xml"/><Relationship Id="rId40" Type="http://schemas.openxmlformats.org/officeDocument/2006/relationships/ctrlProp" Target="../ctrlProps/ctrlProp371.xml"/><Relationship Id="rId45" Type="http://schemas.openxmlformats.org/officeDocument/2006/relationships/ctrlProp" Target="../ctrlProps/ctrlProp376.xml"/><Relationship Id="rId53" Type="http://schemas.openxmlformats.org/officeDocument/2006/relationships/ctrlProp" Target="../ctrlProps/ctrlProp384.xml"/><Relationship Id="rId58" Type="http://schemas.openxmlformats.org/officeDocument/2006/relationships/ctrlProp" Target="../ctrlProps/ctrlProp389.xml"/><Relationship Id="rId66" Type="http://schemas.openxmlformats.org/officeDocument/2006/relationships/ctrlProp" Target="../ctrlProps/ctrlProp397.xml"/><Relationship Id="rId5" Type="http://schemas.openxmlformats.org/officeDocument/2006/relationships/ctrlProp" Target="../ctrlProps/ctrlProp336.xml"/><Relationship Id="rId15" Type="http://schemas.openxmlformats.org/officeDocument/2006/relationships/ctrlProp" Target="../ctrlProps/ctrlProp346.xml"/><Relationship Id="rId23" Type="http://schemas.openxmlformats.org/officeDocument/2006/relationships/ctrlProp" Target="../ctrlProps/ctrlProp354.xml"/><Relationship Id="rId28" Type="http://schemas.openxmlformats.org/officeDocument/2006/relationships/ctrlProp" Target="../ctrlProps/ctrlProp359.xml"/><Relationship Id="rId36" Type="http://schemas.openxmlformats.org/officeDocument/2006/relationships/ctrlProp" Target="../ctrlProps/ctrlProp367.xml"/><Relationship Id="rId49" Type="http://schemas.openxmlformats.org/officeDocument/2006/relationships/ctrlProp" Target="../ctrlProps/ctrlProp380.xml"/><Relationship Id="rId57" Type="http://schemas.openxmlformats.org/officeDocument/2006/relationships/ctrlProp" Target="../ctrlProps/ctrlProp388.xml"/><Relationship Id="rId61" Type="http://schemas.openxmlformats.org/officeDocument/2006/relationships/ctrlProp" Target="../ctrlProps/ctrlProp392.xml"/><Relationship Id="rId10" Type="http://schemas.openxmlformats.org/officeDocument/2006/relationships/ctrlProp" Target="../ctrlProps/ctrlProp341.xml"/><Relationship Id="rId19" Type="http://schemas.openxmlformats.org/officeDocument/2006/relationships/ctrlProp" Target="../ctrlProps/ctrlProp350.xml"/><Relationship Id="rId31" Type="http://schemas.openxmlformats.org/officeDocument/2006/relationships/ctrlProp" Target="../ctrlProps/ctrlProp362.xml"/><Relationship Id="rId44" Type="http://schemas.openxmlformats.org/officeDocument/2006/relationships/ctrlProp" Target="../ctrlProps/ctrlProp375.xml"/><Relationship Id="rId52" Type="http://schemas.openxmlformats.org/officeDocument/2006/relationships/ctrlProp" Target="../ctrlProps/ctrlProp383.xml"/><Relationship Id="rId60" Type="http://schemas.openxmlformats.org/officeDocument/2006/relationships/ctrlProp" Target="../ctrlProps/ctrlProp391.xml"/><Relationship Id="rId65" Type="http://schemas.openxmlformats.org/officeDocument/2006/relationships/ctrlProp" Target="../ctrlProps/ctrlProp396.xml"/><Relationship Id="rId4" Type="http://schemas.openxmlformats.org/officeDocument/2006/relationships/ctrlProp" Target="../ctrlProps/ctrlProp335.xml"/><Relationship Id="rId9" Type="http://schemas.openxmlformats.org/officeDocument/2006/relationships/ctrlProp" Target="../ctrlProps/ctrlProp340.xml"/><Relationship Id="rId14" Type="http://schemas.openxmlformats.org/officeDocument/2006/relationships/ctrlProp" Target="../ctrlProps/ctrlProp345.xml"/><Relationship Id="rId22" Type="http://schemas.openxmlformats.org/officeDocument/2006/relationships/ctrlProp" Target="../ctrlProps/ctrlProp353.xml"/><Relationship Id="rId27" Type="http://schemas.openxmlformats.org/officeDocument/2006/relationships/ctrlProp" Target="../ctrlProps/ctrlProp358.xml"/><Relationship Id="rId30" Type="http://schemas.openxmlformats.org/officeDocument/2006/relationships/ctrlProp" Target="../ctrlProps/ctrlProp361.xml"/><Relationship Id="rId35" Type="http://schemas.openxmlformats.org/officeDocument/2006/relationships/ctrlProp" Target="../ctrlProps/ctrlProp366.xml"/><Relationship Id="rId43" Type="http://schemas.openxmlformats.org/officeDocument/2006/relationships/ctrlProp" Target="../ctrlProps/ctrlProp374.xml"/><Relationship Id="rId48" Type="http://schemas.openxmlformats.org/officeDocument/2006/relationships/ctrlProp" Target="../ctrlProps/ctrlProp379.xml"/><Relationship Id="rId56" Type="http://schemas.openxmlformats.org/officeDocument/2006/relationships/ctrlProp" Target="../ctrlProps/ctrlProp387.xml"/><Relationship Id="rId64" Type="http://schemas.openxmlformats.org/officeDocument/2006/relationships/ctrlProp" Target="../ctrlProps/ctrlProp395.xml"/><Relationship Id="rId69" Type="http://schemas.openxmlformats.org/officeDocument/2006/relationships/ctrlProp" Target="../ctrlProps/ctrlProp400.xml"/><Relationship Id="rId8" Type="http://schemas.openxmlformats.org/officeDocument/2006/relationships/ctrlProp" Target="../ctrlProps/ctrlProp339.xml"/><Relationship Id="rId51" Type="http://schemas.openxmlformats.org/officeDocument/2006/relationships/ctrlProp" Target="../ctrlProps/ctrlProp382.xml"/><Relationship Id="rId3" Type="http://schemas.openxmlformats.org/officeDocument/2006/relationships/vmlDrawing" Target="../drawings/vmlDrawing6.vml"/><Relationship Id="rId12" Type="http://schemas.openxmlformats.org/officeDocument/2006/relationships/ctrlProp" Target="../ctrlProps/ctrlProp343.xml"/><Relationship Id="rId17" Type="http://schemas.openxmlformats.org/officeDocument/2006/relationships/ctrlProp" Target="../ctrlProps/ctrlProp348.xml"/><Relationship Id="rId25" Type="http://schemas.openxmlformats.org/officeDocument/2006/relationships/ctrlProp" Target="../ctrlProps/ctrlProp356.xml"/><Relationship Id="rId33" Type="http://schemas.openxmlformats.org/officeDocument/2006/relationships/ctrlProp" Target="../ctrlProps/ctrlProp364.xml"/><Relationship Id="rId38" Type="http://schemas.openxmlformats.org/officeDocument/2006/relationships/ctrlProp" Target="../ctrlProps/ctrlProp369.xml"/><Relationship Id="rId46" Type="http://schemas.openxmlformats.org/officeDocument/2006/relationships/ctrlProp" Target="../ctrlProps/ctrlProp377.xml"/><Relationship Id="rId59" Type="http://schemas.openxmlformats.org/officeDocument/2006/relationships/ctrlProp" Target="../ctrlProps/ctrlProp390.xml"/><Relationship Id="rId67" Type="http://schemas.openxmlformats.org/officeDocument/2006/relationships/ctrlProp" Target="../ctrlProps/ctrlProp398.xml"/><Relationship Id="rId20" Type="http://schemas.openxmlformats.org/officeDocument/2006/relationships/ctrlProp" Target="../ctrlProps/ctrlProp351.xml"/><Relationship Id="rId41" Type="http://schemas.openxmlformats.org/officeDocument/2006/relationships/ctrlProp" Target="../ctrlProps/ctrlProp372.xml"/><Relationship Id="rId54" Type="http://schemas.openxmlformats.org/officeDocument/2006/relationships/ctrlProp" Target="../ctrlProps/ctrlProp385.xml"/><Relationship Id="rId62" Type="http://schemas.openxmlformats.org/officeDocument/2006/relationships/ctrlProp" Target="../ctrlProps/ctrlProp393.xml"/><Relationship Id="rId70" Type="http://schemas.openxmlformats.org/officeDocument/2006/relationships/ctrlProp" Target="../ctrlProps/ctrlProp40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O158"/>
  <sheetViews>
    <sheetView tabSelected="1" view="pageBreakPreview" topLeftCell="A4" zoomScale="90" zoomScaleNormal="90" zoomScaleSheetLayoutView="90" workbookViewId="0">
      <selection activeCell="C12" sqref="C12:U12"/>
    </sheetView>
  </sheetViews>
  <sheetFormatPr defaultColWidth="9" defaultRowHeight="12" x14ac:dyDescent="0.15"/>
  <cols>
    <col min="1" max="1" width="3.109375" style="1" customWidth="1"/>
    <col min="2" max="3" width="3.44140625" style="1" customWidth="1"/>
    <col min="4" max="4" width="3.21875" style="1" customWidth="1"/>
    <col min="5" max="5" width="3.109375" style="1" customWidth="1"/>
    <col min="6" max="9" width="3.44140625" style="1" customWidth="1"/>
    <col min="10" max="11" width="2.88671875" style="1" customWidth="1"/>
    <col min="12" max="12" width="3.77734375" style="1" customWidth="1"/>
    <col min="13" max="13" width="3.44140625" style="1" customWidth="1"/>
    <col min="14" max="14" width="4.44140625" style="1" customWidth="1"/>
    <col min="15" max="16" width="3.44140625" style="1" customWidth="1"/>
    <col min="17" max="18" width="4.44140625" style="1" customWidth="1"/>
    <col min="19" max="19" width="3.77734375" style="1" customWidth="1"/>
    <col min="20" max="20" width="0.88671875" style="1" customWidth="1"/>
    <col min="21" max="21" width="4" style="1" customWidth="1"/>
    <col min="22" max="22" width="3.33203125" style="1" customWidth="1"/>
    <col min="23" max="23" width="4.33203125" style="1" customWidth="1"/>
    <col min="24" max="30" width="3" style="1" customWidth="1"/>
    <col min="31" max="31" width="5" style="1" customWidth="1"/>
    <col min="32" max="33" width="4.6640625" style="1" customWidth="1"/>
    <col min="34" max="34" width="4.109375" style="1" customWidth="1"/>
    <col min="35" max="35" width="3.44140625" style="1" customWidth="1"/>
    <col min="36" max="36" width="5.21875" style="1" customWidth="1"/>
    <col min="37" max="37" width="2.33203125" style="1" customWidth="1"/>
    <col min="38" max="41" width="4.44140625" style="1" customWidth="1"/>
    <col min="42" max="42" width="5.77734375" style="1" customWidth="1"/>
    <col min="43" max="51" width="10.77734375" style="1" hidden="1" customWidth="1"/>
    <col min="52" max="52" width="5.77734375" style="1" customWidth="1"/>
    <col min="53" max="67" width="3.33203125" style="1" customWidth="1"/>
    <col min="68" max="16384" width="9" style="1"/>
  </cols>
  <sheetData>
    <row r="1" spans="2:45" ht="3.75" hidden="1" customHeight="1" x14ac:dyDescent="0.15">
      <c r="B1" s="725"/>
      <c r="C1" s="725"/>
      <c r="D1" s="152"/>
      <c r="K1" s="152"/>
      <c r="L1" s="152"/>
      <c r="M1" s="152"/>
      <c r="AA1" s="726"/>
      <c r="AB1" s="726"/>
      <c r="AC1" s="726"/>
      <c r="AD1" s="726"/>
      <c r="AE1" s="726"/>
      <c r="AF1" s="812"/>
      <c r="AG1" s="812"/>
      <c r="AH1" s="812"/>
      <c r="AI1" s="812"/>
      <c r="AJ1" s="812"/>
    </row>
    <row r="2" spans="2:45" ht="3.75" hidden="1" customHeight="1" x14ac:dyDescent="0.15">
      <c r="B2" s="725"/>
      <c r="C2" s="725"/>
      <c r="D2" s="152"/>
      <c r="AA2" s="726"/>
      <c r="AB2" s="726"/>
      <c r="AC2" s="726"/>
      <c r="AD2" s="726"/>
      <c r="AE2" s="726"/>
      <c r="AF2" s="727"/>
      <c r="AG2" s="727"/>
      <c r="AH2" s="727"/>
      <c r="AI2" s="727"/>
      <c r="AJ2" s="727"/>
    </row>
    <row r="3" spans="2:45" ht="3.75" hidden="1" customHeight="1" x14ac:dyDescent="0.15"/>
    <row r="4" spans="2:45" ht="21" customHeight="1" x14ac:dyDescent="0.2">
      <c r="B4" s="831" t="s">
        <v>43</v>
      </c>
      <c r="C4" s="831"/>
      <c r="D4" s="831"/>
      <c r="E4" s="831"/>
      <c r="F4" s="831"/>
      <c r="G4" s="831"/>
      <c r="H4" s="831"/>
      <c r="I4" s="831"/>
      <c r="J4" s="831"/>
      <c r="K4" s="831"/>
      <c r="L4" s="831"/>
      <c r="M4" s="831"/>
      <c r="N4" s="831"/>
      <c r="O4" s="831"/>
      <c r="P4" s="831"/>
      <c r="Q4" s="831"/>
      <c r="R4" s="154"/>
      <c r="S4" s="24"/>
      <c r="T4" s="24"/>
      <c r="U4" s="24"/>
      <c r="V4" s="24"/>
      <c r="W4" s="2"/>
      <c r="X4" s="2"/>
      <c r="Y4" s="2"/>
      <c r="AA4" s="22" t="s">
        <v>1</v>
      </c>
      <c r="AB4" s="22"/>
      <c r="AC4" s="22"/>
      <c r="AD4" s="728"/>
      <c r="AE4" s="728"/>
      <c r="AF4" s="728"/>
      <c r="AG4" s="728"/>
      <c r="AH4" s="728"/>
      <c r="AI4" s="728"/>
      <c r="AJ4" s="728"/>
    </row>
    <row r="5" spans="2:45" ht="21.75" customHeight="1" x14ac:dyDescent="0.2">
      <c r="B5" s="832"/>
      <c r="C5" s="832"/>
      <c r="D5" s="832"/>
      <c r="E5" s="832"/>
      <c r="F5" s="832"/>
      <c r="G5" s="832"/>
      <c r="H5" s="832"/>
      <c r="I5" s="832"/>
      <c r="J5" s="832"/>
      <c r="K5" s="832"/>
      <c r="L5" s="832"/>
      <c r="M5" s="832"/>
      <c r="N5" s="832"/>
      <c r="O5" s="832"/>
      <c r="P5" s="832"/>
      <c r="Q5" s="832"/>
      <c r="R5" s="155"/>
      <c r="S5" s="25"/>
      <c r="T5" s="25"/>
      <c r="U5" s="25"/>
      <c r="V5" s="24"/>
      <c r="AA5" s="704" t="s">
        <v>0</v>
      </c>
      <c r="AB5" s="704"/>
      <c r="AC5" s="704"/>
      <c r="AD5" s="735"/>
      <c r="AE5" s="735"/>
      <c r="AF5" s="153" t="s">
        <v>2</v>
      </c>
      <c r="AG5" s="554"/>
      <c r="AH5" s="153" t="s">
        <v>3</v>
      </c>
      <c r="AI5" s="554"/>
      <c r="AJ5" s="153" t="s">
        <v>4</v>
      </c>
    </row>
    <row r="6" spans="2:45" ht="18.75" customHeight="1" x14ac:dyDescent="0.15">
      <c r="B6" s="767" t="s">
        <v>613</v>
      </c>
      <c r="C6" s="768"/>
      <c r="D6" s="768"/>
      <c r="E6" s="768"/>
      <c r="F6" s="768"/>
      <c r="G6" s="817" t="s">
        <v>87</v>
      </c>
      <c r="H6" s="818"/>
      <c r="I6" s="818"/>
      <c r="J6" s="818"/>
      <c r="K6" s="819"/>
      <c r="L6" s="823" t="s">
        <v>86</v>
      </c>
      <c r="M6" s="824"/>
      <c r="N6" s="824"/>
      <c r="O6" s="824"/>
      <c r="P6" s="825"/>
      <c r="Q6" s="782" t="s">
        <v>85</v>
      </c>
      <c r="R6" s="783"/>
      <c r="S6" s="784"/>
      <c r="T6" s="784"/>
      <c r="U6" s="785"/>
      <c r="V6" s="225"/>
      <c r="W6" s="3"/>
      <c r="X6" s="3"/>
      <c r="Y6" s="3"/>
      <c r="Z6" s="4"/>
      <c r="AA6" s="4"/>
      <c r="AB6" s="4"/>
      <c r="AC6" s="4"/>
      <c r="AD6" s="4"/>
      <c r="AE6" s="4"/>
      <c r="AF6" s="4"/>
      <c r="AG6" s="4"/>
      <c r="AH6" s="4"/>
      <c r="AI6" s="4"/>
      <c r="AR6" s="132"/>
      <c r="AS6" s="132"/>
    </row>
    <row r="7" spans="2:45" ht="18.75" customHeight="1" x14ac:dyDescent="0.2">
      <c r="B7" s="769"/>
      <c r="C7" s="769"/>
      <c r="D7" s="769"/>
      <c r="E7" s="769"/>
      <c r="F7" s="769"/>
      <c r="G7" s="820"/>
      <c r="H7" s="821"/>
      <c r="I7" s="821"/>
      <c r="J7" s="821"/>
      <c r="K7" s="822"/>
      <c r="L7" s="826"/>
      <c r="M7" s="827"/>
      <c r="N7" s="827"/>
      <c r="O7" s="827"/>
      <c r="P7" s="828"/>
      <c r="Q7" s="786"/>
      <c r="R7" s="787"/>
      <c r="S7" s="787"/>
      <c r="T7" s="787"/>
      <c r="U7" s="788"/>
      <c r="V7" s="225"/>
      <c r="Y7" s="707" t="str">
        <f>IF(OR(COUNTIF(Y9,"*BVCPS*"),COUNTIF(Y9,"*KOTITI*"),(Y9="上海科懇検験服務有限公司"),(Y9="カケン送付先を選択してください")),"","一般財団法人　カケンテストセンター")</f>
        <v/>
      </c>
      <c r="Z7" s="707"/>
      <c r="AA7" s="707"/>
      <c r="AB7" s="707"/>
      <c r="AC7" s="707"/>
      <c r="AD7" s="707"/>
      <c r="AE7" s="707"/>
      <c r="AF7" s="707"/>
      <c r="AG7" s="707"/>
      <c r="AH7" s="707"/>
      <c r="AI7" s="707"/>
      <c r="AJ7" s="707"/>
      <c r="AR7" s="381" t="s">
        <v>394</v>
      </c>
      <c r="AS7" s="381" t="s">
        <v>395</v>
      </c>
    </row>
    <row r="8" spans="2:45" ht="3" customHeight="1" x14ac:dyDescent="0.2">
      <c r="Y8" s="22"/>
      <c r="Z8" s="463"/>
      <c r="AA8" s="463"/>
      <c r="AB8" s="463"/>
      <c r="AC8" s="463"/>
      <c r="AD8" s="463"/>
      <c r="AE8" s="463"/>
      <c r="AF8" s="463"/>
      <c r="AG8" s="463"/>
      <c r="AH8" s="463"/>
      <c r="AI8" s="463"/>
      <c r="AJ8" s="463"/>
      <c r="AR8" s="382"/>
      <c r="AS8" s="382"/>
    </row>
    <row r="9" spans="2:45" s="5" customFormat="1" ht="16.5" customHeight="1" x14ac:dyDescent="0.2">
      <c r="B9" s="802" t="s">
        <v>5</v>
      </c>
      <c r="C9" s="774"/>
      <c r="D9" s="774"/>
      <c r="E9" s="774"/>
      <c r="F9" s="774"/>
      <c r="G9" s="774"/>
      <c r="H9" s="802" t="s">
        <v>67</v>
      </c>
      <c r="I9" s="774"/>
      <c r="J9" s="774"/>
      <c r="K9" s="775"/>
      <c r="L9" s="774" t="s">
        <v>66</v>
      </c>
      <c r="M9" s="774"/>
      <c r="N9" s="774"/>
      <c r="O9" s="774"/>
      <c r="P9" s="774"/>
      <c r="Q9" s="775"/>
      <c r="R9" s="60"/>
      <c r="Y9" s="706" t="s">
        <v>865</v>
      </c>
      <c r="Z9" s="706"/>
      <c r="AA9" s="706"/>
      <c r="AB9" s="706"/>
      <c r="AC9" s="706"/>
      <c r="AD9" s="706"/>
      <c r="AE9" s="706"/>
      <c r="AF9" s="706"/>
      <c r="AG9" s="706"/>
      <c r="AH9" s="706"/>
      <c r="AI9" s="706"/>
      <c r="AJ9" s="706"/>
      <c r="AR9" s="382" t="s">
        <v>865</v>
      </c>
      <c r="AS9" s="382" t="s">
        <v>864</v>
      </c>
    </row>
    <row r="10" spans="2:45" s="5" customFormat="1" ht="34.950000000000003" customHeight="1" thickBot="1" x14ac:dyDescent="0.25">
      <c r="B10" s="800" t="s">
        <v>68</v>
      </c>
      <c r="C10" s="801"/>
      <c r="D10" s="801"/>
      <c r="E10" s="801"/>
      <c r="F10" s="801"/>
      <c r="G10" s="801"/>
      <c r="H10" s="829"/>
      <c r="I10" s="776"/>
      <c r="J10" s="776"/>
      <c r="K10" s="830"/>
      <c r="L10" s="776"/>
      <c r="M10" s="776"/>
      <c r="N10" s="26" t="s">
        <v>36</v>
      </c>
      <c r="O10" s="771"/>
      <c r="P10" s="771"/>
      <c r="Q10" s="29" t="s">
        <v>4</v>
      </c>
      <c r="R10" s="60"/>
      <c r="Y10" s="705" t="str">
        <f>IF(Y9="","",VLOOKUP(Y9,AR9:AS33,2,0))</f>
        <v>　</v>
      </c>
      <c r="Z10" s="705"/>
      <c r="AA10" s="705"/>
      <c r="AB10" s="705"/>
      <c r="AC10" s="705"/>
      <c r="AD10" s="705"/>
      <c r="AE10" s="705"/>
      <c r="AF10" s="705"/>
      <c r="AG10" s="705"/>
      <c r="AH10" s="705"/>
      <c r="AI10" s="705"/>
      <c r="AJ10" s="705"/>
      <c r="AR10" s="382" t="s">
        <v>48</v>
      </c>
      <c r="AS10" s="383" t="s">
        <v>51</v>
      </c>
    </row>
    <row r="11" spans="2:45" ht="12" customHeight="1" x14ac:dyDescent="0.15">
      <c r="B11" s="809" t="s">
        <v>6</v>
      </c>
      <c r="C11" s="833" t="s">
        <v>7</v>
      </c>
      <c r="D11" s="632"/>
      <c r="E11" s="632"/>
      <c r="F11" s="789"/>
      <c r="G11" s="789"/>
      <c r="H11" s="789"/>
      <c r="I11" s="789"/>
      <c r="J11" s="789"/>
      <c r="K11" s="789"/>
      <c r="L11" s="789"/>
      <c r="M11" s="789"/>
      <c r="N11" s="789"/>
      <c r="O11" s="789"/>
      <c r="P11" s="789"/>
      <c r="Q11" s="789"/>
      <c r="R11" s="789"/>
      <c r="S11" s="789"/>
      <c r="T11" s="789"/>
      <c r="U11" s="789"/>
      <c r="V11" s="632" t="s">
        <v>81</v>
      </c>
      <c r="W11" s="633"/>
      <c r="X11" s="633"/>
      <c r="Y11" s="633"/>
      <c r="Z11" s="633"/>
      <c r="AA11" s="633"/>
      <c r="AB11" s="633"/>
      <c r="AC11" s="633"/>
      <c r="AD11" s="633"/>
      <c r="AE11" s="632" t="s">
        <v>8</v>
      </c>
      <c r="AF11" s="632"/>
      <c r="AG11" s="632"/>
      <c r="AH11" s="632"/>
      <c r="AI11" s="632"/>
      <c r="AJ11" s="742"/>
      <c r="AR11" s="382" t="s">
        <v>49</v>
      </c>
      <c r="AS11" s="383" t="s">
        <v>1068</v>
      </c>
    </row>
    <row r="12" spans="2:45" ht="30" customHeight="1" x14ac:dyDescent="0.15">
      <c r="B12" s="810"/>
      <c r="C12" s="807"/>
      <c r="D12" s="808"/>
      <c r="E12" s="808"/>
      <c r="F12" s="808"/>
      <c r="G12" s="808"/>
      <c r="H12" s="808"/>
      <c r="I12" s="808"/>
      <c r="J12" s="808"/>
      <c r="K12" s="808"/>
      <c r="L12" s="808"/>
      <c r="M12" s="808"/>
      <c r="N12" s="808"/>
      <c r="O12" s="808"/>
      <c r="P12" s="808"/>
      <c r="Q12" s="808"/>
      <c r="R12" s="808"/>
      <c r="S12" s="808"/>
      <c r="T12" s="808"/>
      <c r="U12" s="808"/>
      <c r="V12" s="634"/>
      <c r="W12" s="634"/>
      <c r="X12" s="634"/>
      <c r="Y12" s="634"/>
      <c r="Z12" s="634"/>
      <c r="AA12" s="634"/>
      <c r="AB12" s="634"/>
      <c r="AC12" s="634"/>
      <c r="AD12" s="634"/>
      <c r="AE12" s="634"/>
      <c r="AF12" s="634"/>
      <c r="AG12" s="634"/>
      <c r="AH12" s="634"/>
      <c r="AI12" s="634"/>
      <c r="AJ12" s="635"/>
      <c r="AR12" s="382" t="s">
        <v>52</v>
      </c>
      <c r="AS12" s="383" t="s">
        <v>53</v>
      </c>
    </row>
    <row r="13" spans="2:45" s="10" customFormat="1" ht="15" customHeight="1" x14ac:dyDescent="0.15">
      <c r="B13" s="810"/>
      <c r="C13" s="7" t="s">
        <v>9</v>
      </c>
      <c r="D13" s="8"/>
      <c r="E13" s="9" t="s">
        <v>82</v>
      </c>
      <c r="F13" s="813"/>
      <c r="G13" s="813"/>
      <c r="H13" s="813"/>
      <c r="I13" s="813"/>
      <c r="J13" s="813"/>
      <c r="K13" s="813"/>
      <c r="L13" s="813"/>
      <c r="M13" s="813"/>
      <c r="N13" s="813"/>
      <c r="O13" s="813"/>
      <c r="P13" s="813"/>
      <c r="Q13" s="813"/>
      <c r="R13" s="813"/>
      <c r="S13" s="813"/>
      <c r="T13" s="813"/>
      <c r="U13" s="813"/>
      <c r="V13" s="814"/>
      <c r="W13" s="814"/>
      <c r="X13" s="814"/>
      <c r="Y13" s="814"/>
      <c r="Z13" s="814"/>
      <c r="AA13" s="814"/>
      <c r="AB13" s="814"/>
      <c r="AC13" s="695" t="s">
        <v>83</v>
      </c>
      <c r="AD13" s="695"/>
      <c r="AE13" s="743"/>
      <c r="AF13" s="743"/>
      <c r="AG13" s="743"/>
      <c r="AH13" s="743"/>
      <c r="AI13" s="743"/>
      <c r="AJ13" s="744"/>
      <c r="AQ13" s="1"/>
      <c r="AR13" s="382" t="s">
        <v>54</v>
      </c>
      <c r="AS13" s="383" t="s">
        <v>55</v>
      </c>
    </row>
    <row r="14" spans="2:45" s="10" customFormat="1" ht="15" customHeight="1" x14ac:dyDescent="0.15">
      <c r="B14" s="811"/>
      <c r="C14" s="745"/>
      <c r="D14" s="746"/>
      <c r="E14" s="746"/>
      <c r="F14" s="746"/>
      <c r="G14" s="746"/>
      <c r="H14" s="746"/>
      <c r="I14" s="746"/>
      <c r="J14" s="746"/>
      <c r="K14" s="746"/>
      <c r="L14" s="746"/>
      <c r="M14" s="746"/>
      <c r="N14" s="746"/>
      <c r="O14" s="746"/>
      <c r="P14" s="746"/>
      <c r="Q14" s="746"/>
      <c r="R14" s="746"/>
      <c r="S14" s="746"/>
      <c r="T14" s="746"/>
      <c r="U14" s="746"/>
      <c r="V14" s="746"/>
      <c r="W14" s="746"/>
      <c r="X14" s="746"/>
      <c r="Y14" s="746"/>
      <c r="Z14" s="746"/>
      <c r="AA14" s="746"/>
      <c r="AB14" s="746"/>
      <c r="AC14" s="696" t="s">
        <v>84</v>
      </c>
      <c r="AD14" s="696"/>
      <c r="AE14" s="747"/>
      <c r="AF14" s="747"/>
      <c r="AG14" s="747"/>
      <c r="AH14" s="747"/>
      <c r="AI14" s="747"/>
      <c r="AJ14" s="748"/>
      <c r="AR14" s="382" t="s">
        <v>411</v>
      </c>
      <c r="AS14" s="383" t="s">
        <v>412</v>
      </c>
    </row>
    <row r="15" spans="2:45" s="10" customFormat="1" ht="18" customHeight="1" x14ac:dyDescent="0.15">
      <c r="B15" s="749" t="s">
        <v>80</v>
      </c>
      <c r="C15" s="750"/>
      <c r="D15" s="750"/>
      <c r="E15" s="750"/>
      <c r="F15" s="750"/>
      <c r="G15" s="751"/>
      <c r="H15" s="772" t="s">
        <v>7</v>
      </c>
      <c r="I15" s="773"/>
      <c r="J15" s="834"/>
      <c r="K15" s="834"/>
      <c r="L15" s="834"/>
      <c r="M15" s="834"/>
      <c r="N15" s="834"/>
      <c r="O15" s="834"/>
      <c r="P15" s="834"/>
      <c r="Q15" s="834"/>
      <c r="R15" s="834"/>
      <c r="S15" s="834"/>
      <c r="T15" s="834"/>
      <c r="U15" s="834"/>
      <c r="V15" s="834"/>
      <c r="W15" s="834"/>
      <c r="X15" s="834"/>
      <c r="Y15" s="834"/>
      <c r="Z15" s="834"/>
      <c r="AA15" s="834"/>
      <c r="AB15" s="834"/>
      <c r="AC15" s="714" t="s">
        <v>14</v>
      </c>
      <c r="AD15" s="714"/>
      <c r="AE15" s="752"/>
      <c r="AF15" s="752"/>
      <c r="AG15" s="752"/>
      <c r="AH15" s="752"/>
      <c r="AI15" s="752"/>
      <c r="AJ15" s="753"/>
      <c r="AR15" s="382" t="s">
        <v>56</v>
      </c>
      <c r="AS15" s="384" t="s">
        <v>57</v>
      </c>
    </row>
    <row r="16" spans="2:45" ht="19.95" customHeight="1" x14ac:dyDescent="0.15">
      <c r="B16" s="803" t="s">
        <v>10</v>
      </c>
      <c r="C16" s="804"/>
      <c r="D16" s="754" t="s">
        <v>7</v>
      </c>
      <c r="E16" s="700"/>
      <c r="F16" s="755"/>
      <c r="G16" s="755"/>
      <c r="H16" s="755"/>
      <c r="I16" s="755"/>
      <c r="J16" s="755"/>
      <c r="K16" s="755"/>
      <c r="L16" s="755"/>
      <c r="M16" s="755"/>
      <c r="N16" s="755"/>
      <c r="O16" s="755"/>
      <c r="P16" s="755"/>
      <c r="Q16" s="755"/>
      <c r="R16" s="755"/>
      <c r="S16" s="755"/>
      <c r="T16" s="755"/>
      <c r="U16" s="799" t="s">
        <v>37</v>
      </c>
      <c r="V16" s="799"/>
      <c r="W16" s="780"/>
      <c r="X16" s="780"/>
      <c r="Y16" s="780"/>
      <c r="Z16" s="780"/>
      <c r="AA16" s="780"/>
      <c r="AB16" s="781"/>
      <c r="AC16" s="715" t="s">
        <v>11</v>
      </c>
      <c r="AD16" s="716"/>
      <c r="AE16" s="716"/>
      <c r="AF16" s="717"/>
      <c r="AG16" s="796"/>
      <c r="AH16" s="797"/>
      <c r="AI16" s="797"/>
      <c r="AJ16" s="798"/>
      <c r="AM16" s="11"/>
      <c r="AN16" s="11"/>
      <c r="AQ16" s="10"/>
      <c r="AR16" s="385" t="s">
        <v>58</v>
      </c>
      <c r="AS16" s="384" t="s">
        <v>77</v>
      </c>
    </row>
    <row r="17" spans="2:45" ht="19.95" customHeight="1" x14ac:dyDescent="0.15">
      <c r="B17" s="805"/>
      <c r="C17" s="806"/>
      <c r="D17" s="815" t="s">
        <v>9</v>
      </c>
      <c r="E17" s="816"/>
      <c r="F17" s="756"/>
      <c r="G17" s="756"/>
      <c r="H17" s="756"/>
      <c r="I17" s="756"/>
      <c r="J17" s="756"/>
      <c r="K17" s="756"/>
      <c r="L17" s="756"/>
      <c r="M17" s="756"/>
      <c r="N17" s="756"/>
      <c r="O17" s="756"/>
      <c r="P17" s="756"/>
      <c r="Q17" s="756"/>
      <c r="R17" s="756"/>
      <c r="S17" s="756"/>
      <c r="T17" s="756"/>
      <c r="U17" s="770" t="s">
        <v>41</v>
      </c>
      <c r="V17" s="770"/>
      <c r="W17" s="835"/>
      <c r="X17" s="835"/>
      <c r="Y17" s="835"/>
      <c r="Z17" s="835"/>
      <c r="AA17" s="835"/>
      <c r="AB17" s="836"/>
      <c r="AC17" s="718" t="s">
        <v>12</v>
      </c>
      <c r="AD17" s="719"/>
      <c r="AE17" s="719"/>
      <c r="AF17" s="720"/>
      <c r="AG17" s="777"/>
      <c r="AH17" s="778"/>
      <c r="AI17" s="778"/>
      <c r="AJ17" s="779"/>
      <c r="AM17" s="11"/>
      <c r="AN17" s="11"/>
      <c r="AR17" s="385" t="s">
        <v>59</v>
      </c>
      <c r="AS17" s="384" t="s">
        <v>60</v>
      </c>
    </row>
    <row r="18" spans="2:45" ht="15" customHeight="1" x14ac:dyDescent="0.2">
      <c r="B18" s="738" t="s">
        <v>13</v>
      </c>
      <c r="C18" s="739"/>
      <c r="D18" s="876" t="s">
        <v>404</v>
      </c>
      <c r="E18" s="877"/>
      <c r="F18" s="877"/>
      <c r="G18" s="877"/>
      <c r="H18" s="877"/>
      <c r="I18" s="877"/>
      <c r="J18" s="877"/>
      <c r="K18" s="877"/>
      <c r="L18" s="877"/>
      <c r="M18" s="877"/>
      <c r="N18" s="648" t="s">
        <v>406</v>
      </c>
      <c r="O18" s="648"/>
      <c r="P18" s="648"/>
      <c r="Q18" s="648"/>
      <c r="R18" s="650" t="s">
        <v>599</v>
      </c>
      <c r="S18" s="650"/>
      <c r="T18" s="241"/>
      <c r="U18" s="711" t="s">
        <v>34</v>
      </c>
      <c r="V18" s="711"/>
      <c r="W18" s="712"/>
      <c r="X18" s="712"/>
      <c r="Y18" s="712"/>
      <c r="Z18" s="712"/>
      <c r="AA18" s="712"/>
      <c r="AB18" s="713"/>
      <c r="AC18" s="715" t="s">
        <v>19</v>
      </c>
      <c r="AD18" s="716"/>
      <c r="AE18" s="716"/>
      <c r="AF18" s="717"/>
      <c r="AG18" s="642"/>
      <c r="AH18" s="642"/>
      <c r="AI18" s="642"/>
      <c r="AJ18" s="643"/>
      <c r="AM18" s="12"/>
      <c r="AN18" s="13"/>
      <c r="AR18" s="382" t="s">
        <v>61</v>
      </c>
      <c r="AS18" s="383" t="s">
        <v>62</v>
      </c>
    </row>
    <row r="19" spans="2:45" ht="15" customHeight="1" thickBot="1" x14ac:dyDescent="0.2">
      <c r="B19" s="740"/>
      <c r="C19" s="741"/>
      <c r="D19" s="878"/>
      <c r="E19" s="879"/>
      <c r="F19" s="879"/>
      <c r="G19" s="879"/>
      <c r="H19" s="879"/>
      <c r="I19" s="879"/>
      <c r="J19" s="879"/>
      <c r="K19" s="879"/>
      <c r="L19" s="879"/>
      <c r="M19" s="879"/>
      <c r="N19" s="649"/>
      <c r="O19" s="649"/>
      <c r="P19" s="649"/>
      <c r="Q19" s="649"/>
      <c r="R19" s="651"/>
      <c r="S19" s="651"/>
      <c r="T19" s="242"/>
      <c r="U19" s="700" t="s">
        <v>14</v>
      </c>
      <c r="V19" s="700"/>
      <c r="W19" s="630"/>
      <c r="X19" s="630"/>
      <c r="Y19" s="630"/>
      <c r="Z19" s="630"/>
      <c r="AA19" s="630"/>
      <c r="AB19" s="631"/>
      <c r="AC19" s="721"/>
      <c r="AD19" s="722"/>
      <c r="AE19" s="722"/>
      <c r="AF19" s="723"/>
      <c r="AG19" s="644"/>
      <c r="AH19" s="644"/>
      <c r="AI19" s="644"/>
      <c r="AJ19" s="645"/>
      <c r="AM19" s="11"/>
      <c r="AN19" s="11"/>
      <c r="AR19" s="382" t="s">
        <v>78</v>
      </c>
      <c r="AS19" s="383" t="s">
        <v>63</v>
      </c>
    </row>
    <row r="20" spans="2:45" ht="4.5" customHeight="1" thickBot="1" x14ac:dyDescent="0.2">
      <c r="B20" s="34"/>
      <c r="C20" s="34"/>
      <c r="D20" s="35"/>
      <c r="E20" s="35"/>
      <c r="F20" s="36"/>
      <c r="G20" s="36"/>
      <c r="H20" s="36"/>
      <c r="I20" s="36"/>
      <c r="J20" s="36"/>
      <c r="K20" s="36"/>
      <c r="L20" s="36"/>
      <c r="M20" s="36"/>
      <c r="N20" s="36"/>
      <c r="O20" s="36"/>
      <c r="P20" s="36"/>
      <c r="Q20" s="37"/>
      <c r="R20" s="37"/>
      <c r="S20" s="38"/>
      <c r="T20" s="38"/>
      <c r="U20" s="636" t="s">
        <v>605</v>
      </c>
      <c r="V20" s="637"/>
      <c r="W20" s="638"/>
      <c r="X20" s="226"/>
      <c r="Y20" s="61"/>
      <c r="Z20" s="61"/>
      <c r="AA20" s="61"/>
      <c r="AB20" s="66"/>
      <c r="AC20" s="61"/>
      <c r="AD20" s="61"/>
      <c r="AE20" s="61"/>
      <c r="AF20" s="66"/>
      <c r="AG20" s="61"/>
      <c r="AH20" s="61"/>
      <c r="AI20" s="61"/>
      <c r="AJ20" s="62"/>
      <c r="AM20" s="11"/>
      <c r="AN20" s="11"/>
      <c r="AR20" s="386" t="s">
        <v>413</v>
      </c>
      <c r="AS20" s="387" t="s">
        <v>419</v>
      </c>
    </row>
    <row r="21" spans="2:45" ht="15" customHeight="1" thickTop="1" x14ac:dyDescent="0.15">
      <c r="B21" s="662" t="s">
        <v>801</v>
      </c>
      <c r="C21" s="663"/>
      <c r="D21" s="663"/>
      <c r="E21" s="663"/>
      <c r="F21" s="664"/>
      <c r="G21" s="888"/>
      <c r="H21" s="889"/>
      <c r="I21" s="889"/>
      <c r="J21" s="889"/>
      <c r="K21" s="889"/>
      <c r="L21" s="889"/>
      <c r="M21" s="889"/>
      <c r="N21" s="889"/>
      <c r="O21" s="889"/>
      <c r="P21" s="889"/>
      <c r="Q21" s="889"/>
      <c r="R21" s="889"/>
      <c r="S21" s="890"/>
      <c r="T21" s="64"/>
      <c r="U21" s="639"/>
      <c r="V21" s="640"/>
      <c r="W21" s="641"/>
      <c r="X21" s="220"/>
      <c r="Y21" s="52"/>
      <c r="Z21" s="52"/>
      <c r="AA21" s="52"/>
      <c r="AB21" s="67"/>
      <c r="AC21" s="52"/>
      <c r="AD21" s="52"/>
      <c r="AE21" s="52"/>
      <c r="AF21" s="67"/>
      <c r="AG21" s="52"/>
      <c r="AH21" s="52"/>
      <c r="AI21" s="52"/>
      <c r="AJ21" s="53"/>
      <c r="AM21" s="11"/>
      <c r="AN21" s="11"/>
      <c r="AR21" s="386" t="s">
        <v>414</v>
      </c>
      <c r="AS21" s="387" t="s">
        <v>420</v>
      </c>
    </row>
    <row r="22" spans="2:45" ht="18" customHeight="1" thickBot="1" x14ac:dyDescent="0.2">
      <c r="B22" s="665"/>
      <c r="C22" s="666"/>
      <c r="D22" s="666"/>
      <c r="E22" s="666"/>
      <c r="F22" s="667"/>
      <c r="G22" s="891"/>
      <c r="H22" s="892"/>
      <c r="I22" s="892"/>
      <c r="J22" s="892"/>
      <c r="K22" s="892"/>
      <c r="L22" s="892"/>
      <c r="M22" s="892"/>
      <c r="N22" s="892"/>
      <c r="O22" s="892"/>
      <c r="P22" s="892"/>
      <c r="Q22" s="892"/>
      <c r="R22" s="892"/>
      <c r="S22" s="893"/>
      <c r="T22" s="48"/>
      <c r="U22" s="639"/>
      <c r="V22" s="640"/>
      <c r="W22" s="641"/>
      <c r="X22" s="412" t="s">
        <v>72</v>
      </c>
      <c r="Y22" s="697"/>
      <c r="Z22" s="697"/>
      <c r="AA22" s="408" t="s">
        <v>106</v>
      </c>
      <c r="AB22" s="227"/>
      <c r="AC22" s="411" t="s">
        <v>72</v>
      </c>
      <c r="AD22" s="724"/>
      <c r="AE22" s="724"/>
      <c r="AF22" s="409" t="s">
        <v>106</v>
      </c>
      <c r="AG22" s="411" t="s">
        <v>72</v>
      </c>
      <c r="AH22" s="724"/>
      <c r="AI22" s="724"/>
      <c r="AJ22" s="410" t="s">
        <v>106</v>
      </c>
      <c r="AM22" s="11"/>
      <c r="AN22" s="11"/>
      <c r="AR22" s="386" t="s">
        <v>415</v>
      </c>
      <c r="AS22" s="388" t="s">
        <v>1069</v>
      </c>
    </row>
    <row r="23" spans="2:45" ht="18" customHeight="1" thickTop="1" thickBot="1" x14ac:dyDescent="0.2">
      <c r="B23" s="668" t="s">
        <v>64</v>
      </c>
      <c r="C23" s="669"/>
      <c r="D23" s="670"/>
      <c r="E23" s="683"/>
      <c r="F23" s="684"/>
      <c r="G23" s="684"/>
      <c r="H23" s="684"/>
      <c r="I23" s="684"/>
      <c r="J23" s="684"/>
      <c r="K23" s="684"/>
      <c r="L23" s="684"/>
      <c r="M23" s="684"/>
      <c r="N23" s="684"/>
      <c r="O23" s="684"/>
      <c r="P23" s="685"/>
      <c r="Q23" s="521"/>
      <c r="R23" s="522"/>
      <c r="S23" s="523"/>
      <c r="T23" s="48"/>
      <c r="U23" s="708" t="s">
        <v>608</v>
      </c>
      <c r="V23" s="709"/>
      <c r="W23" s="709"/>
      <c r="X23" s="709"/>
      <c r="Y23" s="709"/>
      <c r="Z23" s="709"/>
      <c r="AA23" s="709"/>
      <c r="AB23" s="709"/>
      <c r="AC23" s="709"/>
      <c r="AD23" s="709"/>
      <c r="AE23" s="406" t="s">
        <v>609</v>
      </c>
      <c r="AF23" s="710"/>
      <c r="AG23" s="710"/>
      <c r="AH23" s="710"/>
      <c r="AI23" s="407" t="s">
        <v>603</v>
      </c>
      <c r="AJ23" s="228"/>
      <c r="AM23" s="11"/>
      <c r="AN23" s="11"/>
      <c r="AR23" s="386" t="s">
        <v>1072</v>
      </c>
      <c r="AS23" s="401" t="s">
        <v>1073</v>
      </c>
    </row>
    <row r="24" spans="2:45" ht="4.95" customHeight="1" thickBot="1" x14ac:dyDescent="0.2">
      <c r="B24" s="671"/>
      <c r="C24" s="672"/>
      <c r="D24" s="673"/>
      <c r="E24" s="686"/>
      <c r="F24" s="687"/>
      <c r="G24" s="687"/>
      <c r="H24" s="687"/>
      <c r="I24" s="687"/>
      <c r="J24" s="687"/>
      <c r="K24" s="687"/>
      <c r="L24" s="687"/>
      <c r="M24" s="687"/>
      <c r="N24" s="687"/>
      <c r="O24" s="687"/>
      <c r="P24" s="688"/>
      <c r="Q24" s="524"/>
      <c r="R24" s="487"/>
      <c r="S24" s="488"/>
      <c r="T24" s="48"/>
      <c r="U24" s="65"/>
      <c r="V24" s="65"/>
      <c r="W24" s="65"/>
      <c r="X24" s="65"/>
      <c r="Y24" s="65"/>
      <c r="Z24" s="65"/>
      <c r="AA24" s="65"/>
      <c r="AB24" s="65"/>
      <c r="AC24" s="65"/>
      <c r="AD24" s="65"/>
      <c r="AE24" s="65"/>
      <c r="AF24" s="65"/>
      <c r="AG24" s="65"/>
      <c r="AH24" s="65"/>
      <c r="AI24" s="65"/>
      <c r="AJ24" s="65"/>
      <c r="AM24" s="11"/>
      <c r="AN24" s="11"/>
      <c r="AR24" s="386" t="s">
        <v>416</v>
      </c>
      <c r="AS24" s="389" t="s">
        <v>430</v>
      </c>
    </row>
    <row r="25" spans="2:45" ht="18" customHeight="1" thickBot="1" x14ac:dyDescent="0.2">
      <c r="B25" s="671"/>
      <c r="C25" s="672"/>
      <c r="D25" s="673"/>
      <c r="E25" s="686"/>
      <c r="F25" s="687"/>
      <c r="G25" s="687"/>
      <c r="H25" s="687"/>
      <c r="I25" s="687"/>
      <c r="J25" s="687"/>
      <c r="K25" s="687"/>
      <c r="L25" s="687"/>
      <c r="M25" s="687"/>
      <c r="N25" s="687"/>
      <c r="O25" s="687"/>
      <c r="P25" s="688"/>
      <c r="Q25" s="524"/>
      <c r="R25" s="487"/>
      <c r="S25" s="488"/>
      <c r="T25" s="158"/>
      <c r="U25" s="538"/>
      <c r="V25" s="539"/>
      <c r="W25" s="539"/>
      <c r="X25" s="539"/>
      <c r="Y25" s="540"/>
      <c r="Z25" s="540"/>
      <c r="AA25" s="541"/>
      <c r="AB25" s="690" t="s">
        <v>859</v>
      </c>
      <c r="AC25" s="691"/>
      <c r="AD25" s="691"/>
      <c r="AE25" s="691"/>
      <c r="AF25" s="691"/>
      <c r="AG25" s="691"/>
      <c r="AH25" s="691"/>
      <c r="AI25" s="495"/>
      <c r="AJ25" s="496"/>
      <c r="AM25" s="11"/>
      <c r="AN25" s="11"/>
      <c r="AR25" s="386" t="s">
        <v>417</v>
      </c>
      <c r="AS25" s="389" t="s">
        <v>431</v>
      </c>
    </row>
    <row r="26" spans="2:45" ht="18" customHeight="1" x14ac:dyDescent="0.15">
      <c r="B26" s="674" t="s">
        <v>32</v>
      </c>
      <c r="C26" s="675"/>
      <c r="D26" s="676"/>
      <c r="E26" s="652" t="s">
        <v>574</v>
      </c>
      <c r="F26" s="653"/>
      <c r="G26" s="653"/>
      <c r="H26" s="653"/>
      <c r="I26" s="654"/>
      <c r="J26" s="654"/>
      <c r="K26" s="654"/>
      <c r="L26" s="654"/>
      <c r="M26" s="654"/>
      <c r="N26" s="654"/>
      <c r="O26" s="654"/>
      <c r="P26" s="654"/>
      <c r="Q26" s="654"/>
      <c r="R26" s="654"/>
      <c r="S26" s="655"/>
      <c r="T26" s="39"/>
      <c r="U26" s="701" t="s">
        <v>863</v>
      </c>
      <c r="V26" s="702"/>
      <c r="W26" s="702"/>
      <c r="X26" s="702"/>
      <c r="Y26" s="702"/>
      <c r="Z26" s="702"/>
      <c r="AA26" s="702"/>
      <c r="AB26" s="702"/>
      <c r="AC26" s="702"/>
      <c r="AD26" s="702"/>
      <c r="AE26" s="702"/>
      <c r="AF26" s="702"/>
      <c r="AG26" s="702"/>
      <c r="AH26" s="702"/>
      <c r="AI26" s="702"/>
      <c r="AJ26" s="703"/>
      <c r="AM26" s="11"/>
      <c r="AN26" s="11"/>
      <c r="AR26" s="386" t="s">
        <v>418</v>
      </c>
      <c r="AS26" s="389" t="s">
        <v>421</v>
      </c>
    </row>
    <row r="27" spans="2:45" ht="18" customHeight="1" x14ac:dyDescent="0.15">
      <c r="B27" s="677"/>
      <c r="C27" s="678"/>
      <c r="D27" s="679"/>
      <c r="E27" s="656"/>
      <c r="F27" s="657"/>
      <c r="G27" s="657"/>
      <c r="H27" s="657"/>
      <c r="I27" s="657"/>
      <c r="J27" s="657"/>
      <c r="K27" s="657"/>
      <c r="L27" s="657"/>
      <c r="M27" s="657"/>
      <c r="N27" s="657"/>
      <c r="O27" s="657"/>
      <c r="P27" s="657"/>
      <c r="Q27" s="657"/>
      <c r="R27" s="657"/>
      <c r="S27" s="658"/>
      <c r="T27" s="39"/>
      <c r="U27" s="542"/>
      <c r="V27" s="532"/>
      <c r="W27" s="532"/>
      <c r="X27" s="532"/>
      <c r="Y27" s="530"/>
      <c r="Z27" s="530"/>
      <c r="AA27" s="530"/>
      <c r="AB27" s="531"/>
      <c r="AC27" s="531"/>
      <c r="AD27" s="531"/>
      <c r="AE27" s="531"/>
      <c r="AF27" s="531"/>
      <c r="AG27" s="531"/>
      <c r="AH27" s="531"/>
      <c r="AI27" s="532"/>
      <c r="AJ27" s="533"/>
      <c r="AM27" s="11"/>
      <c r="AN27" s="11"/>
      <c r="AR27" s="390" t="s">
        <v>422</v>
      </c>
      <c r="AS27" s="389" t="s">
        <v>423</v>
      </c>
    </row>
    <row r="28" spans="2:45" ht="18" customHeight="1" x14ac:dyDescent="0.15">
      <c r="B28" s="680"/>
      <c r="C28" s="681"/>
      <c r="D28" s="682"/>
      <c r="E28" s="659"/>
      <c r="F28" s="660"/>
      <c r="G28" s="660"/>
      <c r="H28" s="660"/>
      <c r="I28" s="660"/>
      <c r="J28" s="660"/>
      <c r="K28" s="660"/>
      <c r="L28" s="660"/>
      <c r="M28" s="660"/>
      <c r="N28" s="660"/>
      <c r="O28" s="660"/>
      <c r="P28" s="660"/>
      <c r="Q28" s="660"/>
      <c r="R28" s="660"/>
      <c r="S28" s="661"/>
      <c r="T28" s="142"/>
      <c r="U28" s="473"/>
      <c r="V28" s="529"/>
      <c r="W28" s="529"/>
      <c r="X28" s="543"/>
      <c r="Y28" s="543"/>
      <c r="Z28" s="543"/>
      <c r="AA28" s="543"/>
      <c r="AB28" s="850" t="s">
        <v>564</v>
      </c>
      <c r="AC28" s="850"/>
      <c r="AD28" s="850"/>
      <c r="AE28" s="850"/>
      <c r="AF28" s="850"/>
      <c r="AG28" s="850"/>
      <c r="AH28" s="850"/>
      <c r="AI28" s="850"/>
      <c r="AJ28" s="851"/>
      <c r="AM28" s="11"/>
      <c r="AN28" s="11"/>
      <c r="AR28" s="389" t="s">
        <v>424</v>
      </c>
      <c r="AS28" s="389" t="s">
        <v>1070</v>
      </c>
    </row>
    <row r="29" spans="2:45" ht="18" customHeight="1" x14ac:dyDescent="0.15">
      <c r="B29" s="793" t="s">
        <v>33</v>
      </c>
      <c r="C29" s="794"/>
      <c r="D29" s="795"/>
      <c r="E29" s="627"/>
      <c r="F29" s="628"/>
      <c r="G29" s="628"/>
      <c r="H29" s="628"/>
      <c r="I29" s="628"/>
      <c r="J29" s="628"/>
      <c r="K29" s="628"/>
      <c r="L29" s="628"/>
      <c r="M29" s="628"/>
      <c r="N29" s="628"/>
      <c r="O29" s="628"/>
      <c r="P29" s="628"/>
      <c r="Q29" s="628"/>
      <c r="R29" s="628"/>
      <c r="S29" s="629"/>
      <c r="T29" s="146"/>
      <c r="U29" s="790" t="s">
        <v>102</v>
      </c>
      <c r="V29" s="791"/>
      <c r="W29" s="791"/>
      <c r="X29" s="791"/>
      <c r="Y29" s="792"/>
      <c r="Z29" s="792"/>
      <c r="AA29" s="792"/>
      <c r="AB29" s="792"/>
      <c r="AC29" s="792"/>
      <c r="AD29" s="792"/>
      <c r="AE29" s="792"/>
      <c r="AF29" s="792"/>
      <c r="AG29" s="792"/>
      <c r="AH29" s="792"/>
      <c r="AI29" s="792"/>
      <c r="AJ29" s="413" t="s">
        <v>69</v>
      </c>
      <c r="AM29" s="11"/>
      <c r="AN29" s="11"/>
      <c r="AR29" s="390" t="s">
        <v>426</v>
      </c>
      <c r="AS29" s="390" t="s">
        <v>427</v>
      </c>
    </row>
    <row r="30" spans="2:45" ht="18" customHeight="1" x14ac:dyDescent="0.15">
      <c r="B30" s="793"/>
      <c r="C30" s="794"/>
      <c r="D30" s="795"/>
      <c r="E30" s="627"/>
      <c r="F30" s="628"/>
      <c r="G30" s="628"/>
      <c r="H30" s="628"/>
      <c r="I30" s="628"/>
      <c r="J30" s="628"/>
      <c r="K30" s="628"/>
      <c r="L30" s="628"/>
      <c r="M30" s="628"/>
      <c r="N30" s="628"/>
      <c r="O30" s="628"/>
      <c r="P30" s="628"/>
      <c r="Q30" s="628"/>
      <c r="R30" s="628"/>
      <c r="S30" s="629"/>
      <c r="T30" s="544"/>
      <c r="U30" s="473"/>
      <c r="V30" s="529"/>
      <c r="W30" s="529"/>
      <c r="X30" s="529"/>
      <c r="Y30" s="144"/>
      <c r="Z30" s="144"/>
      <c r="AA30" s="144"/>
      <c r="AB30" s="144"/>
      <c r="AC30" s="144"/>
      <c r="AD30" s="144"/>
      <c r="AE30" s="144"/>
      <c r="AF30" s="144"/>
      <c r="AG30" s="144"/>
      <c r="AH30" s="144"/>
      <c r="AI30" s="144"/>
      <c r="AJ30" s="145"/>
      <c r="AM30" s="11"/>
      <c r="AN30" s="11"/>
      <c r="AR30" s="390" t="s">
        <v>428</v>
      </c>
      <c r="AS30" s="390" t="s">
        <v>429</v>
      </c>
    </row>
    <row r="31" spans="2:45" ht="18" customHeight="1" x14ac:dyDescent="0.15">
      <c r="B31" s="860" t="s">
        <v>860</v>
      </c>
      <c r="C31" s="861"/>
      <c r="D31" s="861"/>
      <c r="E31" s="861"/>
      <c r="F31" s="862"/>
      <c r="G31" s="866"/>
      <c r="H31" s="866"/>
      <c r="I31" s="866"/>
      <c r="J31" s="866"/>
      <c r="K31" s="866"/>
      <c r="L31" s="866"/>
      <c r="M31" s="866"/>
      <c r="N31" s="866"/>
      <c r="O31" s="866"/>
      <c r="P31" s="866"/>
      <c r="Q31" s="866"/>
      <c r="R31" s="866"/>
      <c r="S31" s="867"/>
      <c r="T31" s="158"/>
      <c r="U31" s="764" t="s">
        <v>105</v>
      </c>
      <c r="V31" s="765"/>
      <c r="W31" s="765"/>
      <c r="X31" s="765"/>
      <c r="Y31" s="765"/>
      <c r="Z31" s="765"/>
      <c r="AA31" s="765"/>
      <c r="AB31" s="765"/>
      <c r="AC31" s="765"/>
      <c r="AD31" s="765"/>
      <c r="AE31" s="765"/>
      <c r="AF31" s="765"/>
      <c r="AG31" s="765"/>
      <c r="AH31" s="765"/>
      <c r="AI31" s="765"/>
      <c r="AJ31" s="766"/>
      <c r="AM31" s="11"/>
      <c r="AN31" s="11"/>
      <c r="AR31" s="160" t="s">
        <v>1076</v>
      </c>
      <c r="AS31" s="160" t="s">
        <v>1075</v>
      </c>
    </row>
    <row r="32" spans="2:45" ht="18" customHeight="1" x14ac:dyDescent="0.15">
      <c r="B32" s="863"/>
      <c r="C32" s="864"/>
      <c r="D32" s="864"/>
      <c r="E32" s="864"/>
      <c r="F32" s="865"/>
      <c r="G32" s="868"/>
      <c r="H32" s="868"/>
      <c r="I32" s="868"/>
      <c r="J32" s="868"/>
      <c r="K32" s="868"/>
      <c r="L32" s="868"/>
      <c r="M32" s="868"/>
      <c r="N32" s="868"/>
      <c r="O32" s="868"/>
      <c r="P32" s="868"/>
      <c r="Q32" s="868"/>
      <c r="R32" s="868"/>
      <c r="S32" s="869"/>
      <c r="T32" s="157"/>
      <c r="U32" s="764"/>
      <c r="V32" s="765"/>
      <c r="W32" s="765"/>
      <c r="X32" s="765"/>
      <c r="Y32" s="765"/>
      <c r="Z32" s="765"/>
      <c r="AA32" s="765"/>
      <c r="AB32" s="765"/>
      <c r="AC32" s="765"/>
      <c r="AD32" s="765"/>
      <c r="AE32" s="765"/>
      <c r="AF32" s="765"/>
      <c r="AG32" s="765"/>
      <c r="AH32" s="765"/>
      <c r="AI32" s="765"/>
      <c r="AJ32" s="766"/>
      <c r="AM32" s="11"/>
      <c r="AN32" s="11"/>
      <c r="AR32" s="160" t="s">
        <v>1077</v>
      </c>
      <c r="AS32" s="160" t="s">
        <v>1071</v>
      </c>
    </row>
    <row r="33" spans="2:67" ht="18" customHeight="1" x14ac:dyDescent="0.15">
      <c r="B33" s="870" t="s">
        <v>88</v>
      </c>
      <c r="C33" s="871"/>
      <c r="D33" s="871"/>
      <c r="E33" s="265">
        <v>2</v>
      </c>
      <c r="F33" s="266">
        <v>0</v>
      </c>
      <c r="G33" s="689"/>
      <c r="H33" s="689"/>
      <c r="I33" s="28" t="s">
        <v>2</v>
      </c>
      <c r="J33" s="646"/>
      <c r="K33" s="646"/>
      <c r="L33" s="646"/>
      <c r="M33" s="646"/>
      <c r="N33" s="646"/>
      <c r="O33" s="646"/>
      <c r="P33" s="646"/>
      <c r="Q33" s="646"/>
      <c r="R33" s="646"/>
      <c r="S33" s="647"/>
      <c r="T33" s="157"/>
      <c r="U33" s="471"/>
      <c r="V33" s="408"/>
      <c r="W33" s="408"/>
      <c r="X33" s="408"/>
      <c r="Y33" s="408"/>
      <c r="Z33" s="408"/>
      <c r="AA33" s="1392"/>
      <c r="AB33" s="1392"/>
      <c r="AC33" s="1392"/>
      <c r="AD33" s="1392"/>
      <c r="AE33" s="1392"/>
      <c r="AF33" s="1392"/>
      <c r="AG33" s="1392"/>
      <c r="AH33" s="1392"/>
      <c r="AI33" s="1392"/>
      <c r="AJ33" s="413"/>
      <c r="AM33" s="11"/>
      <c r="AN33" s="11"/>
      <c r="AR33" s="160" t="s">
        <v>1074</v>
      </c>
      <c r="AS33" s="160" t="s">
        <v>1078</v>
      </c>
    </row>
    <row r="34" spans="2:67" ht="18" customHeight="1" x14ac:dyDescent="0.15">
      <c r="B34" s="692" t="s">
        <v>94</v>
      </c>
      <c r="C34" s="693"/>
      <c r="D34" s="694"/>
      <c r="E34" s="757"/>
      <c r="F34" s="758"/>
      <c r="G34" s="758"/>
      <c r="H34" s="758"/>
      <c r="I34" s="758"/>
      <c r="J34" s="758"/>
      <c r="K34" s="758"/>
      <c r="L34" s="758"/>
      <c r="M34" s="758"/>
      <c r="N34" s="759"/>
      <c r="O34" s="760" t="s">
        <v>95</v>
      </c>
      <c r="P34" s="761"/>
      <c r="Q34" s="762"/>
      <c r="R34" s="762"/>
      <c r="S34" s="763"/>
      <c r="T34" s="157"/>
      <c r="U34" s="471"/>
      <c r="V34" s="1392"/>
      <c r="W34" s="1392"/>
      <c r="X34" s="1392"/>
      <c r="Y34" s="1392"/>
      <c r="Z34" s="1392"/>
      <c r="AA34" s="1392"/>
      <c r="AB34" s="1392"/>
      <c r="AC34" s="1392"/>
      <c r="AD34" s="1392"/>
      <c r="AE34" s="1392"/>
      <c r="AF34" s="1392"/>
      <c r="AG34" s="1392"/>
      <c r="AH34" s="1392"/>
      <c r="AI34" s="1392"/>
      <c r="AJ34" s="413"/>
      <c r="AM34" s="11"/>
      <c r="AN34" s="11"/>
      <c r="AR34" s="162"/>
      <c r="AS34" s="162"/>
      <c r="AT34" s="224"/>
    </row>
    <row r="35" spans="2:67" ht="18" customHeight="1" x14ac:dyDescent="0.15">
      <c r="B35" s="692"/>
      <c r="C35" s="693"/>
      <c r="D35" s="694"/>
      <c r="E35" s="757"/>
      <c r="F35" s="758"/>
      <c r="G35" s="758"/>
      <c r="H35" s="758"/>
      <c r="I35" s="758"/>
      <c r="J35" s="758"/>
      <c r="K35" s="758"/>
      <c r="L35" s="758"/>
      <c r="M35" s="758"/>
      <c r="N35" s="759"/>
      <c r="O35" s="624"/>
      <c r="P35" s="625"/>
      <c r="Q35" s="625"/>
      <c r="R35" s="625"/>
      <c r="S35" s="626"/>
      <c r="T35" s="40"/>
      <c r="U35" s="471"/>
      <c r="V35" s="472"/>
      <c r="W35" s="472"/>
      <c r="X35" s="472"/>
      <c r="Y35" s="472"/>
      <c r="Z35" s="408"/>
      <c r="AA35" s="1392"/>
      <c r="AB35" s="1392"/>
      <c r="AC35" s="1392"/>
      <c r="AD35" s="1392"/>
      <c r="AE35" s="1392"/>
      <c r="AF35" s="1392"/>
      <c r="AG35" s="1392"/>
      <c r="AH35" s="1392"/>
      <c r="AI35" s="1392"/>
      <c r="AJ35" s="413"/>
      <c r="AM35" s="11"/>
      <c r="AN35" s="11"/>
      <c r="AR35" s="162"/>
      <c r="AS35" s="162"/>
    </row>
    <row r="36" spans="2:67" ht="18" customHeight="1" x14ac:dyDescent="0.15">
      <c r="B36" s="885" t="s">
        <v>65</v>
      </c>
      <c r="C36" s="886"/>
      <c r="D36" s="887"/>
      <c r="E36" s="837"/>
      <c r="F36" s="838"/>
      <c r="G36" s="838"/>
      <c r="H36" s="838"/>
      <c r="I36" s="838"/>
      <c r="J36" s="838"/>
      <c r="K36" s="838"/>
      <c r="L36" s="838"/>
      <c r="M36" s="838"/>
      <c r="N36" s="838"/>
      <c r="O36" s="838"/>
      <c r="P36" s="838"/>
      <c r="Q36" s="838"/>
      <c r="R36" s="838"/>
      <c r="S36" s="839"/>
      <c r="T36" s="41"/>
      <c r="U36" s="471"/>
      <c r="V36" s="1392"/>
      <c r="W36" s="1392"/>
      <c r="X36" s="1392"/>
      <c r="Y36" s="1392"/>
      <c r="Z36" s="1392"/>
      <c r="AA36" s="1392"/>
      <c r="AB36" s="1392"/>
      <c r="AC36" s="1392"/>
      <c r="AD36" s="1392"/>
      <c r="AE36" s="1392"/>
      <c r="AF36" s="1392"/>
      <c r="AG36" s="1392"/>
      <c r="AH36" s="1392"/>
      <c r="AI36" s="1392"/>
      <c r="AJ36" s="413"/>
      <c r="AR36" s="162"/>
      <c r="AS36" s="162"/>
    </row>
    <row r="37" spans="2:67" ht="18" customHeight="1" x14ac:dyDescent="0.15">
      <c r="B37" s="729" t="s">
        <v>92</v>
      </c>
      <c r="C37" s="730"/>
      <c r="D37" s="731"/>
      <c r="E37" s="844"/>
      <c r="F37" s="845"/>
      <c r="G37" s="845"/>
      <c r="H37" s="845"/>
      <c r="I37" s="845"/>
      <c r="J37" s="845"/>
      <c r="K37" s="845"/>
      <c r="L37" s="845"/>
      <c r="M37" s="845"/>
      <c r="N37" s="845"/>
      <c r="O37" s="845"/>
      <c r="P37" s="845"/>
      <c r="Q37" s="845"/>
      <c r="R37" s="845"/>
      <c r="S37" s="846"/>
      <c r="T37" s="41"/>
      <c r="U37" s="473"/>
      <c r="V37" s="474"/>
      <c r="W37" s="474"/>
      <c r="X37" s="474"/>
      <c r="Y37" s="474"/>
      <c r="Z37" s="408"/>
      <c r="AA37" s="1392"/>
      <c r="AB37" s="1392"/>
      <c r="AC37" s="1392"/>
      <c r="AD37" s="1392"/>
      <c r="AE37" s="1392"/>
      <c r="AF37" s="1392"/>
      <c r="AG37" s="1392"/>
      <c r="AH37" s="1392"/>
      <c r="AI37" s="1392"/>
      <c r="AJ37" s="475"/>
      <c r="AQ37" s="132" t="s">
        <v>610</v>
      </c>
      <c r="AR37" s="162"/>
      <c r="AS37" s="162"/>
    </row>
    <row r="38" spans="2:67" ht="18" customHeight="1" x14ac:dyDescent="0.15">
      <c r="B38" s="732"/>
      <c r="C38" s="733"/>
      <c r="D38" s="734"/>
      <c r="E38" s="847"/>
      <c r="F38" s="848"/>
      <c r="G38" s="848"/>
      <c r="H38" s="848"/>
      <c r="I38" s="848"/>
      <c r="J38" s="848"/>
      <c r="K38" s="848"/>
      <c r="L38" s="848"/>
      <c r="M38" s="848"/>
      <c r="N38" s="848"/>
      <c r="O38" s="848"/>
      <c r="P38" s="848"/>
      <c r="Q38" s="848"/>
      <c r="R38" s="848"/>
      <c r="S38" s="849"/>
      <c r="T38" s="42"/>
      <c r="U38" s="476"/>
      <c r="V38" s="1392"/>
      <c r="W38" s="1392"/>
      <c r="X38" s="1392"/>
      <c r="Y38" s="1392"/>
      <c r="Z38" s="1392"/>
      <c r="AA38" s="1392"/>
      <c r="AB38" s="1392"/>
      <c r="AC38" s="1392"/>
      <c r="AD38" s="1392"/>
      <c r="AE38" s="1392"/>
      <c r="AF38" s="1392"/>
      <c r="AG38" s="1392"/>
      <c r="AH38" s="1392"/>
      <c r="AI38" s="1392"/>
      <c r="AJ38" s="413"/>
      <c r="AL38" s="1" t="s">
        <v>15</v>
      </c>
      <c r="AQ38" s="1" t="s">
        <v>575</v>
      </c>
    </row>
    <row r="39" spans="2:67" ht="18" customHeight="1" x14ac:dyDescent="0.15">
      <c r="B39" s="894" t="s">
        <v>103</v>
      </c>
      <c r="C39" s="895"/>
      <c r="D39" s="895"/>
      <c r="E39" s="896"/>
      <c r="F39" s="896"/>
      <c r="G39" s="896"/>
      <c r="H39" s="896"/>
      <c r="I39" s="897"/>
      <c r="J39" s="842" t="str">
        <f>IF(AQ69=TRUE,AS69,IF(AQ67=TRUE,AS67,IF(AQ68=TRUE,AS68,"")))</f>
        <v/>
      </c>
      <c r="K39" s="842"/>
      <c r="L39" s="842"/>
      <c r="M39" s="842"/>
      <c r="N39" s="842"/>
      <c r="O39" s="842"/>
      <c r="P39" s="842"/>
      <c r="Q39" s="842"/>
      <c r="R39" s="842"/>
      <c r="S39" s="843"/>
      <c r="T39" s="43"/>
      <c r="U39" s="476"/>
      <c r="V39" s="477"/>
      <c r="W39" s="477"/>
      <c r="X39" s="474"/>
      <c r="Y39" s="474"/>
      <c r="Z39" s="474"/>
      <c r="AA39" s="1392"/>
      <c r="AB39" s="1392"/>
      <c r="AC39" s="1392"/>
      <c r="AD39" s="1392"/>
      <c r="AE39" s="1392"/>
      <c r="AF39" s="1392"/>
      <c r="AG39" s="1392"/>
      <c r="AH39" s="1392"/>
      <c r="AI39" s="1392"/>
      <c r="AJ39" s="475"/>
      <c r="AQ39" s="1" t="s">
        <v>576</v>
      </c>
    </row>
    <row r="40" spans="2:67" ht="18" customHeight="1" thickBot="1" x14ac:dyDescent="0.2">
      <c r="B40" s="492"/>
      <c r="C40" s="493"/>
      <c r="D40" s="493"/>
      <c r="E40" s="493"/>
      <c r="F40" s="493"/>
      <c r="G40" s="493"/>
      <c r="H40" s="493"/>
      <c r="I40" s="493"/>
      <c r="J40" s="493"/>
      <c r="K40" s="493"/>
      <c r="L40" s="493"/>
      <c r="M40" s="493"/>
      <c r="N40" s="493"/>
      <c r="O40" s="493"/>
      <c r="P40" s="493"/>
      <c r="Q40" s="493"/>
      <c r="R40" s="493"/>
      <c r="S40" s="494"/>
      <c r="T40" s="21"/>
      <c r="U40" s="476"/>
      <c r="V40" s="1392"/>
      <c r="W40" s="1392"/>
      <c r="X40" s="1392"/>
      <c r="Y40" s="1392"/>
      <c r="Z40" s="1392"/>
      <c r="AA40" s="1392"/>
      <c r="AB40" s="1392"/>
      <c r="AC40" s="1392"/>
      <c r="AD40" s="1392"/>
      <c r="AE40" s="1392"/>
      <c r="AF40" s="1392"/>
      <c r="AG40" s="1392"/>
      <c r="AH40" s="1392"/>
      <c r="AI40" s="1392"/>
      <c r="AJ40" s="413"/>
    </row>
    <row r="41" spans="2:67" ht="18" customHeight="1" x14ac:dyDescent="0.15">
      <c r="B41" s="904" t="s">
        <v>1100</v>
      </c>
      <c r="C41" s="905"/>
      <c r="D41" s="905"/>
      <c r="E41" s="905"/>
      <c r="F41" s="905"/>
      <c r="G41" s="905"/>
      <c r="H41" s="610" t="s">
        <v>103</v>
      </c>
      <c r="I41" s="610"/>
      <c r="J41" s="610"/>
      <c r="K41" s="610"/>
      <c r="L41" s="610"/>
      <c r="M41" s="610"/>
      <c r="N41" s="610"/>
      <c r="O41" s="610"/>
      <c r="P41" s="610"/>
      <c r="Q41" s="610"/>
      <c r="R41" s="610"/>
      <c r="S41" s="611"/>
      <c r="T41" s="21"/>
      <c r="U41" s="476"/>
      <c r="V41" s="477"/>
      <c r="W41" s="477"/>
      <c r="X41" s="474"/>
      <c r="Y41" s="474"/>
      <c r="Z41" s="474"/>
      <c r="AA41" s="1392"/>
      <c r="AB41" s="1392"/>
      <c r="AC41" s="1392"/>
      <c r="AD41" s="1392"/>
      <c r="AE41" s="1392"/>
      <c r="AF41" s="1392"/>
      <c r="AG41" s="1392"/>
      <c r="AH41" s="1392"/>
      <c r="AI41" s="1392"/>
      <c r="AJ41" s="478"/>
      <c r="AQ41" s="339" t="s">
        <v>769</v>
      </c>
      <c r="AR41" s="339" t="s">
        <v>375</v>
      </c>
      <c r="AS41" s="339" t="s">
        <v>376</v>
      </c>
      <c r="AT41" s="336"/>
      <c r="AU41" s="339" t="s">
        <v>769</v>
      </c>
      <c r="AV41" s="339" t="s">
        <v>375</v>
      </c>
      <c r="AW41" s="5"/>
      <c r="AX41" s="339" t="s">
        <v>769</v>
      </c>
      <c r="AY41" s="339" t="s">
        <v>375</v>
      </c>
      <c r="AZ41" s="336"/>
    </row>
    <row r="42" spans="2:67" ht="18" customHeight="1" x14ac:dyDescent="0.15">
      <c r="B42" s="480"/>
      <c r="C42" s="481"/>
      <c r="D42" s="481"/>
      <c r="E42" s="481"/>
      <c r="F42" s="481"/>
      <c r="G42" s="481"/>
      <c r="H42" s="481"/>
      <c r="I42" s="481"/>
      <c r="J42" s="481"/>
      <c r="K42" s="481"/>
      <c r="L42" s="481"/>
      <c r="M42" s="481"/>
      <c r="N42" s="481"/>
      <c r="O42" s="481"/>
      <c r="P42" s="481"/>
      <c r="Q42" s="481"/>
      <c r="R42" s="481"/>
      <c r="S42" s="482"/>
      <c r="T42" s="15"/>
      <c r="U42" s="479"/>
      <c r="V42" s="1392"/>
      <c r="W42" s="1392"/>
      <c r="X42" s="1392"/>
      <c r="Y42" s="1392"/>
      <c r="Z42" s="1392"/>
      <c r="AA42" s="1392"/>
      <c r="AB42" s="1392"/>
      <c r="AC42" s="1392"/>
      <c r="AD42" s="1392"/>
      <c r="AE42" s="1392"/>
      <c r="AF42" s="1392"/>
      <c r="AG42" s="1392"/>
      <c r="AH42" s="1392"/>
      <c r="AI42" s="1392"/>
      <c r="AJ42" s="413"/>
      <c r="AQ42" s="14" t="b">
        <v>0</v>
      </c>
      <c r="AR42" s="14" t="s">
        <v>96</v>
      </c>
      <c r="AS42" s="14" t="str">
        <f>IF(AQ42=TRUE,"＜プリーツ加工＞耐久性（プリーツ保持性）試験要。"&amp;CHAR(10),"")</f>
        <v/>
      </c>
      <c r="AU42" s="14" t="b">
        <v>0</v>
      </c>
      <c r="AV42" s="14" t="s">
        <v>615</v>
      </c>
      <c r="AX42" s="14" t="b">
        <v>0</v>
      </c>
      <c r="AY42" s="14" t="s">
        <v>70</v>
      </c>
    </row>
    <row r="43" spans="2:67" ht="18" customHeight="1" x14ac:dyDescent="0.15">
      <c r="B43" s="483"/>
      <c r="C43" s="484"/>
      <c r="D43" s="484"/>
      <c r="E43" s="484"/>
      <c r="F43" s="484"/>
      <c r="G43" s="484"/>
      <c r="H43" s="484"/>
      <c r="I43" s="484"/>
      <c r="J43" s="484"/>
      <c r="K43" s="484"/>
      <c r="L43" s="484"/>
      <c r="M43" s="484"/>
      <c r="N43" s="484"/>
      <c r="O43" s="484"/>
      <c r="P43" s="484"/>
      <c r="Q43" s="484"/>
      <c r="R43" s="484"/>
      <c r="S43" s="485"/>
      <c r="T43" s="150"/>
      <c r="U43" s="476"/>
      <c r="V43" s="477"/>
      <c r="W43" s="477"/>
      <c r="X43" s="474"/>
      <c r="Y43" s="474"/>
      <c r="Z43" s="474"/>
      <c r="AA43" s="1392"/>
      <c r="AB43" s="1392"/>
      <c r="AC43" s="1392"/>
      <c r="AD43" s="1392"/>
      <c r="AE43" s="1392"/>
      <c r="AF43" s="1392"/>
      <c r="AG43" s="1392"/>
      <c r="AH43" s="1392"/>
      <c r="AI43" s="1392"/>
      <c r="AJ43" s="475"/>
      <c r="AQ43" s="14" t="b">
        <v>0</v>
      </c>
      <c r="AR43" s="14" t="s">
        <v>97</v>
      </c>
      <c r="AS43" s="14" t="str">
        <f>IF(AQ43=TRUE,"＜はっ水加工＞はっ水度試験要。転写プリントの場合、ガムテープ剥離試験要。"&amp;CHAR(10),"")</f>
        <v/>
      </c>
      <c r="AU43" s="14" t="b">
        <v>0</v>
      </c>
      <c r="AV43" s="14" t="s">
        <v>616</v>
      </c>
      <c r="AX43" s="14" t="b">
        <v>0</v>
      </c>
      <c r="AY43" s="14" t="s">
        <v>617</v>
      </c>
    </row>
    <row r="44" spans="2:67" ht="18" customHeight="1" thickBot="1" x14ac:dyDescent="0.2">
      <c r="B44" s="483"/>
      <c r="C44" s="484"/>
      <c r="D44" s="484"/>
      <c r="E44" s="484"/>
      <c r="F44" s="484"/>
      <c r="G44" s="484"/>
      <c r="H44" s="484"/>
      <c r="I44" s="484"/>
      <c r="J44" s="484"/>
      <c r="K44" s="484"/>
      <c r="L44" s="484"/>
      <c r="M44" s="484"/>
      <c r="N44" s="484"/>
      <c r="O44" s="484"/>
      <c r="P44" s="484"/>
      <c r="Q44" s="484"/>
      <c r="R44" s="484"/>
      <c r="S44" s="485"/>
      <c r="T44" s="150"/>
      <c r="U44" s="476"/>
      <c r="V44" s="1392"/>
      <c r="W44" s="1392"/>
      <c r="X44" s="1392"/>
      <c r="Y44" s="1392"/>
      <c r="Z44" s="1392"/>
      <c r="AA44" s="1392"/>
      <c r="AB44" s="1392"/>
      <c r="AC44" s="1392"/>
      <c r="AD44" s="1392"/>
      <c r="AE44" s="1392"/>
      <c r="AF44" s="1392"/>
      <c r="AG44" s="1392"/>
      <c r="AH44" s="1392"/>
      <c r="AI44" s="1392"/>
      <c r="AJ44" s="413"/>
      <c r="AQ44" s="14" t="b">
        <v>0</v>
      </c>
      <c r="AR44" s="14" t="s">
        <v>98</v>
      </c>
      <c r="AS44" s="14" t="str">
        <f>IF(AQ44=TRUE,"＜顔料プリント＞耐久性試験要。乾湿摩擦特例基準有。"&amp;CHAR(10),"")</f>
        <v/>
      </c>
      <c r="AU44" s="14" t="b">
        <v>0</v>
      </c>
      <c r="AV44" s="14" t="s">
        <v>618</v>
      </c>
      <c r="AX44" s="14" t="b">
        <v>0</v>
      </c>
      <c r="AY44" s="14" t="s">
        <v>619</v>
      </c>
    </row>
    <row r="45" spans="2:67" ht="18" customHeight="1" thickBot="1" x14ac:dyDescent="0.2">
      <c r="B45" s="135"/>
      <c r="C45" s="136"/>
      <c r="D45" s="136"/>
      <c r="E45" s="136"/>
      <c r="F45" s="136"/>
      <c r="G45" s="136"/>
      <c r="H45" s="136"/>
      <c r="I45" s="136"/>
      <c r="J45" s="136"/>
      <c r="K45" s="136"/>
      <c r="L45" s="136"/>
      <c r="M45" s="136"/>
      <c r="N45" s="136"/>
      <c r="O45" s="136"/>
      <c r="P45" s="136"/>
      <c r="Q45" s="136"/>
      <c r="R45" s="136"/>
      <c r="S45" s="137"/>
      <c r="T45" s="150"/>
      <c r="U45" s="857" t="s">
        <v>804</v>
      </c>
      <c r="V45" s="858"/>
      <c r="W45" s="858"/>
      <c r="X45" s="858"/>
      <c r="Y45" s="858"/>
      <c r="Z45" s="859"/>
      <c r="AA45" s="901"/>
      <c r="AB45" s="901"/>
      <c r="AC45" s="901"/>
      <c r="AD45" s="901"/>
      <c r="AE45" s="901"/>
      <c r="AF45" s="901"/>
      <c r="AG45" s="901"/>
      <c r="AH45" s="901"/>
      <c r="AI45" s="901"/>
      <c r="AJ45" s="902"/>
      <c r="AQ45" s="14" t="b">
        <v>0</v>
      </c>
      <c r="AR45" s="14" t="s">
        <v>100</v>
      </c>
      <c r="AS45" s="14" t="str">
        <f>IF(AQ45=TRUE,"＜トップ染め＞混用率全色実施。"&amp;CHAR(10),"")</f>
        <v/>
      </c>
      <c r="AU45" s="14" t="b">
        <v>0</v>
      </c>
      <c r="AV45" s="14" t="s">
        <v>620</v>
      </c>
      <c r="AX45" s="14" t="b">
        <v>0</v>
      </c>
      <c r="AY45" s="14" t="s">
        <v>621</v>
      </c>
    </row>
    <row r="46" spans="2:67" ht="18" customHeight="1" x14ac:dyDescent="0.15">
      <c r="B46" s="906" t="s">
        <v>1098</v>
      </c>
      <c r="C46" s="907"/>
      <c r="D46" s="907"/>
      <c r="E46" s="907"/>
      <c r="F46" s="619" t="s">
        <v>104</v>
      </c>
      <c r="G46" s="619"/>
      <c r="H46" s="619"/>
      <c r="I46" s="619"/>
      <c r="J46" s="619"/>
      <c r="K46" s="619"/>
      <c r="L46" s="619"/>
      <c r="M46" s="619"/>
      <c r="N46" s="619"/>
      <c r="O46" s="619"/>
      <c r="P46" s="619"/>
      <c r="Q46" s="619"/>
      <c r="R46" s="619"/>
      <c r="S46" s="620"/>
      <c r="T46" s="150"/>
      <c r="U46" s="698" t="s">
        <v>1099</v>
      </c>
      <c r="V46" s="699"/>
      <c r="W46" s="699"/>
      <c r="X46" s="699"/>
      <c r="Y46" s="699"/>
      <c r="Z46" s="608"/>
      <c r="AA46" s="608"/>
      <c r="AB46" s="608"/>
      <c r="AC46" s="608"/>
      <c r="AD46" s="608"/>
      <c r="AE46" s="608"/>
      <c r="AF46" s="608"/>
      <c r="AG46" s="608"/>
      <c r="AH46" s="608"/>
      <c r="AI46" s="608"/>
      <c r="AJ46" s="609"/>
      <c r="AQ46" s="14" t="b">
        <v>0</v>
      </c>
      <c r="AR46" s="14" t="s">
        <v>99</v>
      </c>
      <c r="AS46" s="14" t="str">
        <f>IF(AQ46=TRUE,"＜硫化染料＞ジャングル試験後のpH及び引裂（破裂）強さ必須。乾摩擦特例基準値有。"&amp;CHAR(10),"")</f>
        <v/>
      </c>
      <c r="AU46" s="14" t="b">
        <v>0</v>
      </c>
      <c r="AV46" s="14" t="s">
        <v>622</v>
      </c>
      <c r="AX46" s="14" t="b">
        <v>0</v>
      </c>
      <c r="AY46" s="14" t="s">
        <v>623</v>
      </c>
      <c r="BA46" s="274"/>
    </row>
    <row r="47" spans="2:67" ht="18" customHeight="1" x14ac:dyDescent="0.15">
      <c r="B47" s="486"/>
      <c r="C47" s="487"/>
      <c r="D47" s="487"/>
      <c r="E47" s="487"/>
      <c r="F47" s="487"/>
      <c r="G47" s="487"/>
      <c r="H47" s="487"/>
      <c r="I47" s="487"/>
      <c r="J47" s="487"/>
      <c r="K47" s="487"/>
      <c r="L47" s="487"/>
      <c r="M47" s="487"/>
      <c r="N47" s="487"/>
      <c r="O47" s="487"/>
      <c r="P47" s="487"/>
      <c r="Q47" s="487"/>
      <c r="R47" s="487"/>
      <c r="S47" s="488"/>
      <c r="T47" s="150"/>
      <c r="U47" s="607"/>
      <c r="V47" s="608"/>
      <c r="W47" s="608"/>
      <c r="X47" s="608"/>
      <c r="Y47" s="608"/>
      <c r="Z47" s="608"/>
      <c r="AA47" s="608"/>
      <c r="AB47" s="608"/>
      <c r="AC47" s="608"/>
      <c r="AD47" s="608"/>
      <c r="AE47" s="608"/>
      <c r="AF47" s="608"/>
      <c r="AG47" s="608"/>
      <c r="AH47" s="608"/>
      <c r="AI47" s="608"/>
      <c r="AJ47" s="609"/>
      <c r="AQ47" s="14" t="b">
        <v>0</v>
      </c>
      <c r="AR47" s="14" t="s">
        <v>373</v>
      </c>
      <c r="AS47" s="14" t="str">
        <f>IF(AQ47=TRUE,"＜表起毛＞湿潤摩擦特例基準有。物性試験項目変化。"&amp;CHAR(10),"")</f>
        <v/>
      </c>
      <c r="AU47" s="14" t="b">
        <v>0</v>
      </c>
      <c r="AV47" s="14" t="s">
        <v>624</v>
      </c>
      <c r="AX47" s="14" t="b">
        <v>0</v>
      </c>
      <c r="AY47" s="14" t="s">
        <v>625</v>
      </c>
    </row>
    <row r="48" spans="2:67" ht="18" customHeight="1" x14ac:dyDescent="0.15">
      <c r="B48" s="486"/>
      <c r="C48" s="487"/>
      <c r="D48" s="487"/>
      <c r="E48" s="487"/>
      <c r="F48" s="487"/>
      <c r="G48" s="487"/>
      <c r="H48" s="487"/>
      <c r="I48" s="487"/>
      <c r="J48" s="487"/>
      <c r="K48" s="487"/>
      <c r="L48" s="487"/>
      <c r="M48" s="487"/>
      <c r="N48" s="487"/>
      <c r="O48" s="487"/>
      <c r="P48" s="487"/>
      <c r="Q48" s="593"/>
      <c r="R48" s="593"/>
      <c r="S48" s="489"/>
      <c r="T48" s="150"/>
      <c r="U48" s="607"/>
      <c r="V48" s="608"/>
      <c r="W48" s="608"/>
      <c r="X48" s="608"/>
      <c r="Y48" s="608"/>
      <c r="Z48" s="608"/>
      <c r="AA48" s="608"/>
      <c r="AB48" s="608"/>
      <c r="AC48" s="608"/>
      <c r="AD48" s="608"/>
      <c r="AE48" s="608"/>
      <c r="AF48" s="608"/>
      <c r="AG48" s="608"/>
      <c r="AH48" s="608"/>
      <c r="AI48" s="608"/>
      <c r="AJ48" s="609"/>
      <c r="AQ48" s="14" t="b">
        <v>0</v>
      </c>
      <c r="AR48" s="14" t="s">
        <v>374</v>
      </c>
      <c r="AS48" s="14" t="str">
        <f>IF(AQ48=TRUE,"＜裏起毛＞湿潤摩擦特例基準有。物性試験項目変化。"&amp;CHAR(10),"")</f>
        <v/>
      </c>
      <c r="AU48" s="14" t="b">
        <v>0</v>
      </c>
      <c r="AV48" s="14" t="s">
        <v>626</v>
      </c>
      <c r="AX48" s="14" t="b">
        <v>0</v>
      </c>
      <c r="AY48" s="14" t="s">
        <v>627</v>
      </c>
      <c r="BA48" s="697"/>
      <c r="BB48" s="697"/>
      <c r="BC48" s="697"/>
      <c r="BD48" s="697"/>
      <c r="BE48" s="697"/>
      <c r="BF48" s="697"/>
      <c r="BG48" s="697"/>
      <c r="BH48" s="147"/>
      <c r="BI48" s="697"/>
      <c r="BJ48" s="697"/>
      <c r="BK48" s="697"/>
      <c r="BL48" s="697"/>
      <c r="BM48" s="697"/>
      <c r="BN48" s="697"/>
      <c r="BO48" s="697"/>
    </row>
    <row r="49" spans="2:67" ht="18" customHeight="1" thickBot="1" x14ac:dyDescent="0.2">
      <c r="B49" s="594" t="s">
        <v>1107</v>
      </c>
      <c r="C49" s="595"/>
      <c r="D49" s="595"/>
      <c r="E49" s="595"/>
      <c r="F49" s="595"/>
      <c r="G49" s="595"/>
      <c r="H49" s="490"/>
      <c r="I49" s="491"/>
      <c r="J49" s="491"/>
      <c r="K49" s="491"/>
      <c r="L49" s="596" t="str">
        <f>AS62</f>
        <v/>
      </c>
      <c r="M49" s="596"/>
      <c r="N49" s="596"/>
      <c r="O49" s="596"/>
      <c r="P49" s="596"/>
      <c r="Q49" s="596"/>
      <c r="R49" s="596"/>
      <c r="S49" s="597"/>
      <c r="T49" s="44"/>
      <c r="U49" s="607"/>
      <c r="V49" s="608"/>
      <c r="W49" s="608"/>
      <c r="X49" s="608"/>
      <c r="Y49" s="608"/>
      <c r="Z49" s="608"/>
      <c r="AA49" s="608"/>
      <c r="AB49" s="608"/>
      <c r="AC49" s="608"/>
      <c r="AD49" s="608"/>
      <c r="AE49" s="608"/>
      <c r="AF49" s="608"/>
      <c r="AG49" s="608"/>
      <c r="AH49" s="608"/>
      <c r="AI49" s="608"/>
      <c r="AJ49" s="609"/>
      <c r="AQ49" s="14" t="b">
        <v>0</v>
      </c>
      <c r="AR49" s="14" t="s">
        <v>466</v>
      </c>
      <c r="AS49" s="14" t="str">
        <f>IF(AQ49=TRUE,"＜ﾀﾞﾝﾎﾞｰﾙﾆｯﾄ構造＞カットソー編地の場合、ピリング（1096E法準用）追加。"&amp;CHAR(10),"")</f>
        <v/>
      </c>
      <c r="AU49" s="14" t="b">
        <v>0</v>
      </c>
      <c r="AV49" s="14" t="s">
        <v>628</v>
      </c>
      <c r="AX49" s="14" t="b">
        <v>0</v>
      </c>
      <c r="AY49" s="14" t="s">
        <v>629</v>
      </c>
      <c r="BA49" s="697"/>
      <c r="BB49" s="697"/>
      <c r="BC49" s="697"/>
      <c r="BD49" s="697"/>
      <c r="BE49" s="697"/>
      <c r="BF49" s="697"/>
      <c r="BG49" s="697"/>
      <c r="BH49" s="147"/>
      <c r="BI49" s="697"/>
      <c r="BJ49" s="697"/>
      <c r="BK49" s="697"/>
      <c r="BL49" s="697"/>
      <c r="BM49" s="697"/>
      <c r="BN49" s="697"/>
      <c r="BO49" s="697"/>
    </row>
    <row r="50" spans="2:67" ht="18" customHeight="1" x14ac:dyDescent="0.15">
      <c r="B50" s="598" t="s">
        <v>76</v>
      </c>
      <c r="C50" s="840" t="s">
        <v>572</v>
      </c>
      <c r="D50" s="841"/>
      <c r="E50" s="621" t="s">
        <v>71</v>
      </c>
      <c r="F50" s="622"/>
      <c r="G50" s="622"/>
      <c r="H50" s="622"/>
      <c r="I50" s="622"/>
      <c r="J50" s="622"/>
      <c r="K50" s="623"/>
      <c r="L50" s="622" t="s">
        <v>572</v>
      </c>
      <c r="M50" s="841"/>
      <c r="N50" s="621" t="s">
        <v>71</v>
      </c>
      <c r="O50" s="622"/>
      <c r="P50" s="622"/>
      <c r="Q50" s="622"/>
      <c r="R50" s="622"/>
      <c r="S50" s="903"/>
      <c r="T50" s="47"/>
      <c r="U50" s="607"/>
      <c r="V50" s="608"/>
      <c r="W50" s="608"/>
      <c r="X50" s="608"/>
      <c r="Y50" s="608"/>
      <c r="Z50" s="608"/>
      <c r="AA50" s="608"/>
      <c r="AB50" s="608"/>
      <c r="AC50" s="608"/>
      <c r="AD50" s="608"/>
      <c r="AE50" s="608"/>
      <c r="AF50" s="608"/>
      <c r="AG50" s="608"/>
      <c r="AH50" s="608"/>
      <c r="AI50" s="608"/>
      <c r="AJ50" s="609"/>
      <c r="AQ50" s="14" t="b">
        <v>0</v>
      </c>
      <c r="AR50" s="14" t="s">
        <v>1101</v>
      </c>
      <c r="AS50" s="14" t="str">
        <f>IF(AQ50=TRUE,"＜平織以外の1d以下の織物＞ピリング（1096E法準用）追加。"&amp;CHAR(10),"")</f>
        <v/>
      </c>
      <c r="AU50" s="14" t="b">
        <v>0</v>
      </c>
      <c r="AV50" s="14" t="s">
        <v>630</v>
      </c>
      <c r="AX50" s="14" t="b">
        <v>0</v>
      </c>
      <c r="AY50" s="14" t="s">
        <v>132</v>
      </c>
      <c r="BA50" s="697"/>
      <c r="BB50" s="697"/>
      <c r="BC50" s="697"/>
      <c r="BD50" s="697"/>
      <c r="BE50" s="697"/>
      <c r="BF50" s="697"/>
      <c r="BG50" s="697"/>
      <c r="BH50" s="147"/>
      <c r="BI50" s="697"/>
      <c r="BJ50" s="697"/>
      <c r="BK50" s="697"/>
      <c r="BL50" s="697"/>
      <c r="BM50" s="697"/>
      <c r="BN50" s="697"/>
      <c r="BO50" s="697"/>
    </row>
    <row r="51" spans="2:67" ht="18" customHeight="1" x14ac:dyDescent="0.15">
      <c r="B51" s="599"/>
      <c r="C51" s="874"/>
      <c r="D51" s="875"/>
      <c r="E51" s="852"/>
      <c r="F51" s="853"/>
      <c r="G51" s="853"/>
      <c r="H51" s="853"/>
      <c r="I51" s="853"/>
      <c r="J51" s="853"/>
      <c r="K51" s="854"/>
      <c r="L51" s="874"/>
      <c r="M51" s="875"/>
      <c r="N51" s="855"/>
      <c r="O51" s="855"/>
      <c r="P51" s="855"/>
      <c r="Q51" s="855"/>
      <c r="R51" s="852"/>
      <c r="S51" s="856"/>
      <c r="T51" s="47"/>
      <c r="U51" s="607"/>
      <c r="V51" s="608"/>
      <c r="W51" s="608"/>
      <c r="X51" s="608"/>
      <c r="Y51" s="608"/>
      <c r="Z51" s="608"/>
      <c r="AA51" s="608"/>
      <c r="AB51" s="608"/>
      <c r="AC51" s="608"/>
      <c r="AD51" s="608"/>
      <c r="AE51" s="608"/>
      <c r="AF51" s="608"/>
      <c r="AG51" s="608"/>
      <c r="AH51" s="608"/>
      <c r="AI51" s="608"/>
      <c r="AJ51" s="609"/>
      <c r="AK51" s="20"/>
      <c r="AQ51" s="14" t="b">
        <v>0</v>
      </c>
      <c r="AR51" s="14" t="s">
        <v>101</v>
      </c>
      <c r="AS51" s="14" t="str">
        <f>IF(AQ51=TRUE,"＜金属付属のコーティング＞ニッケル溶出試験時エイジング処理要。"&amp;CHAR(10),"")</f>
        <v/>
      </c>
      <c r="AU51" s="14" t="b">
        <v>0</v>
      </c>
      <c r="AV51" s="14" t="s">
        <v>631</v>
      </c>
      <c r="AX51" s="14" t="b">
        <v>0</v>
      </c>
      <c r="AY51" s="14" t="s">
        <v>121</v>
      </c>
    </row>
    <row r="52" spans="2:67" ht="18" customHeight="1" x14ac:dyDescent="0.15">
      <c r="B52" s="599"/>
      <c r="C52" s="617"/>
      <c r="D52" s="618"/>
      <c r="E52" s="612"/>
      <c r="F52" s="612"/>
      <c r="G52" s="612"/>
      <c r="H52" s="612"/>
      <c r="I52" s="612"/>
      <c r="J52" s="612"/>
      <c r="K52" s="613"/>
      <c r="L52" s="617"/>
      <c r="M52" s="618"/>
      <c r="N52" s="612"/>
      <c r="O52" s="612"/>
      <c r="P52" s="612"/>
      <c r="Q52" s="612"/>
      <c r="R52" s="736"/>
      <c r="S52" s="737"/>
      <c r="T52" s="45"/>
      <c r="U52" s="607"/>
      <c r="V52" s="608"/>
      <c r="W52" s="608"/>
      <c r="X52" s="608"/>
      <c r="Y52" s="608"/>
      <c r="Z52" s="608"/>
      <c r="AA52" s="608"/>
      <c r="AB52" s="608"/>
      <c r="AC52" s="608"/>
      <c r="AD52" s="608"/>
      <c r="AE52" s="608"/>
      <c r="AF52" s="608"/>
      <c r="AG52" s="608"/>
      <c r="AH52" s="608"/>
      <c r="AI52" s="608"/>
      <c r="AJ52" s="609"/>
      <c r="AK52" s="20"/>
      <c r="AQ52" s="14" t="b">
        <v>0</v>
      </c>
      <c r="AR52" s="14" t="s">
        <v>534</v>
      </c>
      <c r="AS52" s="14" t="str">
        <f>IF(AQ52=TRUE,"＜ﾅｲﾛﾝ接着剤使用芯地＞白色の芯地の場合、ｲｴﾛｰｲﾝｸﾞﾃｽﾄ要。"&amp;CHAR(10),"")</f>
        <v/>
      </c>
      <c r="AU52" s="14" t="b">
        <v>0</v>
      </c>
      <c r="AV52" s="14" t="s">
        <v>632</v>
      </c>
      <c r="AX52" s="14" t="b">
        <v>0</v>
      </c>
      <c r="AY52" s="14" t="s">
        <v>134</v>
      </c>
    </row>
    <row r="53" spans="2:67" ht="18" customHeight="1" x14ac:dyDescent="0.15">
      <c r="B53" s="599"/>
      <c r="C53" s="617"/>
      <c r="D53" s="618"/>
      <c r="E53" s="612"/>
      <c r="F53" s="612"/>
      <c r="G53" s="612"/>
      <c r="H53" s="612"/>
      <c r="I53" s="612"/>
      <c r="J53" s="612"/>
      <c r="K53" s="613"/>
      <c r="L53" s="617"/>
      <c r="M53" s="618"/>
      <c r="N53" s="612"/>
      <c r="O53" s="612"/>
      <c r="P53" s="612"/>
      <c r="Q53" s="612"/>
      <c r="R53" s="736"/>
      <c r="S53" s="737"/>
      <c r="T53" s="288"/>
      <c r="U53" s="607"/>
      <c r="V53" s="608"/>
      <c r="W53" s="608"/>
      <c r="X53" s="608"/>
      <c r="Y53" s="608"/>
      <c r="Z53" s="608"/>
      <c r="AA53" s="608"/>
      <c r="AB53" s="608"/>
      <c r="AC53" s="608"/>
      <c r="AD53" s="608"/>
      <c r="AE53" s="608"/>
      <c r="AF53" s="608"/>
      <c r="AG53" s="608"/>
      <c r="AH53" s="608"/>
      <c r="AI53" s="608"/>
      <c r="AJ53" s="609"/>
      <c r="AK53" s="20"/>
      <c r="AQ53" s="14" t="b">
        <v>0</v>
      </c>
      <c r="AR53" s="14" t="s">
        <v>535</v>
      </c>
      <c r="AS53" s="14" t="str">
        <f>IF(AQ53=TRUE,"＜肩紐用ｽﾄﾚｯﾁﾃｰﾌﾟ＞ｺﾞﾑ耐久性の判定基準値に注意。"&amp;CHAR(10),"")</f>
        <v/>
      </c>
      <c r="AU53" s="14" t="b">
        <v>0</v>
      </c>
      <c r="AV53" s="255" t="s">
        <v>633</v>
      </c>
      <c r="AX53" s="14" t="b">
        <v>0</v>
      </c>
      <c r="AY53" s="14" t="s">
        <v>70</v>
      </c>
    </row>
    <row r="54" spans="2:67" ht="18" customHeight="1" x14ac:dyDescent="0.15">
      <c r="B54" s="599"/>
      <c r="C54" s="617"/>
      <c r="D54" s="618"/>
      <c r="E54" s="612"/>
      <c r="F54" s="612"/>
      <c r="G54" s="612"/>
      <c r="H54" s="612"/>
      <c r="I54" s="612"/>
      <c r="J54" s="612"/>
      <c r="K54" s="613"/>
      <c r="L54" s="617"/>
      <c r="M54" s="618"/>
      <c r="N54" s="612"/>
      <c r="O54" s="612"/>
      <c r="P54" s="612"/>
      <c r="Q54" s="612"/>
      <c r="R54" s="736"/>
      <c r="S54" s="737"/>
      <c r="T54" s="33"/>
      <c r="U54" s="607"/>
      <c r="V54" s="608"/>
      <c r="W54" s="608"/>
      <c r="X54" s="608"/>
      <c r="Y54" s="608"/>
      <c r="Z54" s="608"/>
      <c r="AA54" s="608"/>
      <c r="AB54" s="608"/>
      <c r="AC54" s="608"/>
      <c r="AD54" s="608"/>
      <c r="AE54" s="608"/>
      <c r="AF54" s="608"/>
      <c r="AG54" s="608"/>
      <c r="AH54" s="608"/>
      <c r="AI54" s="608"/>
      <c r="AJ54" s="609"/>
      <c r="AK54" s="285"/>
      <c r="AO54" s="32"/>
      <c r="AP54" s="16"/>
      <c r="AQ54" s="14" t="b">
        <v>0</v>
      </c>
      <c r="AR54" s="14" t="s">
        <v>606</v>
      </c>
      <c r="AS54" s="14" t="str">
        <f>IF(AQ54=TRUE,"＜導電繊維使用＞JIS L 1094 B法合格かつA法不合格でC法追加。"&amp;CHAR(10),"")</f>
        <v/>
      </c>
      <c r="AT54" s="252"/>
      <c r="AU54" s="14" t="b">
        <v>0</v>
      </c>
      <c r="AV54" s="255" t="s">
        <v>634</v>
      </c>
      <c r="AW54" s="252"/>
      <c r="AX54" s="18"/>
      <c r="AY54" s="18"/>
      <c r="AZ54" s="252"/>
    </row>
    <row r="55" spans="2:67" ht="18" customHeight="1" x14ac:dyDescent="0.15">
      <c r="B55" s="599"/>
      <c r="C55" s="617"/>
      <c r="D55" s="618"/>
      <c r="E55" s="612"/>
      <c r="F55" s="612"/>
      <c r="G55" s="612"/>
      <c r="H55" s="612"/>
      <c r="I55" s="612"/>
      <c r="J55" s="612"/>
      <c r="K55" s="613"/>
      <c r="L55" s="617"/>
      <c r="M55" s="618"/>
      <c r="N55" s="612"/>
      <c r="O55" s="612"/>
      <c r="P55" s="612"/>
      <c r="Q55" s="612"/>
      <c r="R55" s="736"/>
      <c r="S55" s="737"/>
      <c r="T55" s="33"/>
      <c r="U55" s="607"/>
      <c r="V55" s="608"/>
      <c r="W55" s="608"/>
      <c r="X55" s="608"/>
      <c r="Y55" s="608"/>
      <c r="Z55" s="608"/>
      <c r="AA55" s="608"/>
      <c r="AB55" s="608"/>
      <c r="AC55" s="608"/>
      <c r="AD55" s="608"/>
      <c r="AE55" s="608"/>
      <c r="AF55" s="608"/>
      <c r="AG55" s="608"/>
      <c r="AH55" s="608"/>
      <c r="AI55" s="608"/>
      <c r="AJ55" s="609"/>
      <c r="AK55" s="285"/>
      <c r="AM55" s="152"/>
      <c r="AO55" s="32"/>
      <c r="AP55" s="17"/>
      <c r="AQ55" s="11"/>
      <c r="AR55" s="11"/>
      <c r="AS55" s="11"/>
      <c r="AT55" s="253"/>
      <c r="AU55" s="253"/>
      <c r="AV55" s="253"/>
      <c r="AW55" s="253"/>
      <c r="AX55" s="18"/>
      <c r="AY55" s="18"/>
      <c r="AZ55" s="253"/>
    </row>
    <row r="56" spans="2:67" ht="18" customHeight="1" x14ac:dyDescent="0.15">
      <c r="B56" s="599"/>
      <c r="C56" s="617"/>
      <c r="D56" s="618"/>
      <c r="E56" s="612"/>
      <c r="F56" s="612"/>
      <c r="G56" s="612"/>
      <c r="H56" s="612"/>
      <c r="I56" s="612"/>
      <c r="J56" s="612"/>
      <c r="K56" s="613"/>
      <c r="L56" s="617"/>
      <c r="M56" s="618"/>
      <c r="N56" s="612"/>
      <c r="O56" s="612"/>
      <c r="P56" s="612"/>
      <c r="Q56" s="612"/>
      <c r="R56" s="736"/>
      <c r="S56" s="737"/>
      <c r="T56" s="33"/>
      <c r="U56" s="607"/>
      <c r="V56" s="608"/>
      <c r="W56" s="608"/>
      <c r="X56" s="608"/>
      <c r="Y56" s="608"/>
      <c r="Z56" s="608"/>
      <c r="AA56" s="608"/>
      <c r="AB56" s="608"/>
      <c r="AC56" s="608"/>
      <c r="AD56" s="608"/>
      <c r="AE56" s="608"/>
      <c r="AF56" s="608"/>
      <c r="AG56" s="608"/>
      <c r="AH56" s="608"/>
      <c r="AI56" s="608"/>
      <c r="AJ56" s="609"/>
      <c r="AK56" s="286"/>
      <c r="AO56" s="32"/>
      <c r="AP56" s="17"/>
      <c r="AQ56" s="11"/>
      <c r="AR56" s="11"/>
      <c r="AS56" s="11"/>
      <c r="AT56" s="253"/>
      <c r="AU56" s="253"/>
      <c r="AV56" s="253"/>
      <c r="AW56" s="253"/>
      <c r="AX56" s="18"/>
      <c r="AY56" s="253"/>
      <c r="AZ56" s="253"/>
    </row>
    <row r="57" spans="2:67" ht="18" customHeight="1" x14ac:dyDescent="0.15">
      <c r="B57" s="599"/>
      <c r="C57" s="617"/>
      <c r="D57" s="618"/>
      <c r="E57" s="612"/>
      <c r="F57" s="612"/>
      <c r="G57" s="612"/>
      <c r="H57" s="612"/>
      <c r="I57" s="612"/>
      <c r="J57" s="612"/>
      <c r="K57" s="613"/>
      <c r="L57" s="617"/>
      <c r="M57" s="618"/>
      <c r="N57" s="612"/>
      <c r="O57" s="612"/>
      <c r="P57" s="612"/>
      <c r="Q57" s="612"/>
      <c r="R57" s="736"/>
      <c r="S57" s="737"/>
      <c r="T57" s="33"/>
      <c r="U57" s="607"/>
      <c r="V57" s="608"/>
      <c r="W57" s="608"/>
      <c r="X57" s="608"/>
      <c r="Y57" s="608"/>
      <c r="Z57" s="608"/>
      <c r="AA57" s="608"/>
      <c r="AB57" s="608"/>
      <c r="AC57" s="608"/>
      <c r="AD57" s="608"/>
      <c r="AE57" s="608"/>
      <c r="AF57" s="608"/>
      <c r="AG57" s="608"/>
      <c r="AH57" s="608"/>
      <c r="AI57" s="608"/>
      <c r="AJ57" s="609"/>
      <c r="AK57" s="286"/>
      <c r="AO57" s="32"/>
      <c r="AP57" s="17"/>
      <c r="AQ57" s="339" t="s">
        <v>769</v>
      </c>
      <c r="AR57" s="339" t="s">
        <v>375</v>
      </c>
      <c r="AS57" s="339" t="s">
        <v>376</v>
      </c>
      <c r="AT57" s="253"/>
      <c r="AU57" s="423" t="s">
        <v>635</v>
      </c>
      <c r="AV57" s="132" t="s">
        <v>504</v>
      </c>
      <c r="AW57" s="253"/>
      <c r="AX57" s="18"/>
      <c r="AY57" s="253"/>
      <c r="AZ57" s="253"/>
    </row>
    <row r="58" spans="2:67" ht="18" customHeight="1" x14ac:dyDescent="0.15">
      <c r="B58" s="599"/>
      <c r="C58" s="617"/>
      <c r="D58" s="618"/>
      <c r="E58" s="612"/>
      <c r="F58" s="612"/>
      <c r="G58" s="612"/>
      <c r="H58" s="612"/>
      <c r="I58" s="612"/>
      <c r="J58" s="612"/>
      <c r="K58" s="613"/>
      <c r="L58" s="617"/>
      <c r="M58" s="618"/>
      <c r="N58" s="612"/>
      <c r="O58" s="612"/>
      <c r="P58" s="612"/>
      <c r="Q58" s="612"/>
      <c r="R58" s="736"/>
      <c r="S58" s="737"/>
      <c r="T58" s="33"/>
      <c r="U58" s="607"/>
      <c r="V58" s="608"/>
      <c r="W58" s="608"/>
      <c r="X58" s="608"/>
      <c r="Y58" s="608"/>
      <c r="Z58" s="608"/>
      <c r="AA58" s="608"/>
      <c r="AB58" s="608"/>
      <c r="AC58" s="608"/>
      <c r="AD58" s="608"/>
      <c r="AE58" s="608"/>
      <c r="AF58" s="608"/>
      <c r="AG58" s="608"/>
      <c r="AH58" s="608"/>
      <c r="AI58" s="608"/>
      <c r="AJ58" s="609"/>
      <c r="AK58" s="286"/>
      <c r="AO58" s="32"/>
      <c r="AP58" s="17"/>
      <c r="AQ58" s="14" t="b">
        <v>0</v>
      </c>
      <c r="AR58" s="14" t="s">
        <v>1102</v>
      </c>
      <c r="AS58" s="14" t="str">
        <f>IF(AQ58=TRUE,"＜One wash＞製品検査時pH試験要。"&amp;CHAR(10),"")</f>
        <v/>
      </c>
      <c r="AT58" s="253"/>
      <c r="AU58" s="14">
        <v>1</v>
      </c>
      <c r="AV58" s="14" t="s">
        <v>636</v>
      </c>
      <c r="AW58" s="253"/>
      <c r="AX58" s="18"/>
      <c r="AY58" s="253"/>
      <c r="AZ58" s="253"/>
    </row>
    <row r="59" spans="2:67" ht="18" customHeight="1" thickBot="1" x14ac:dyDescent="0.2">
      <c r="B59" s="600"/>
      <c r="C59" s="883"/>
      <c r="D59" s="884"/>
      <c r="E59" s="880"/>
      <c r="F59" s="880"/>
      <c r="G59" s="880"/>
      <c r="H59" s="880"/>
      <c r="I59" s="880"/>
      <c r="J59" s="880"/>
      <c r="K59" s="881"/>
      <c r="L59" s="883"/>
      <c r="M59" s="884"/>
      <c r="N59" s="880"/>
      <c r="O59" s="880"/>
      <c r="P59" s="880"/>
      <c r="Q59" s="880"/>
      <c r="R59" s="931"/>
      <c r="S59" s="932"/>
      <c r="T59" s="33"/>
      <c r="U59" s="607"/>
      <c r="V59" s="608"/>
      <c r="W59" s="608"/>
      <c r="X59" s="608"/>
      <c r="Y59" s="608"/>
      <c r="Z59" s="608"/>
      <c r="AA59" s="608"/>
      <c r="AB59" s="608"/>
      <c r="AC59" s="608"/>
      <c r="AD59" s="608"/>
      <c r="AE59" s="608"/>
      <c r="AF59" s="608"/>
      <c r="AG59" s="608"/>
      <c r="AH59" s="608"/>
      <c r="AI59" s="608"/>
      <c r="AJ59" s="609"/>
      <c r="AK59" s="285"/>
      <c r="AO59" s="32"/>
      <c r="AP59" s="17"/>
      <c r="AQ59" s="14" t="b">
        <v>0</v>
      </c>
      <c r="AR59" s="14" t="s">
        <v>1103</v>
      </c>
      <c r="AS59" s="14" t="str">
        <f>IF(AQ59=TRUE,"＜Used wash＞製品検査時pH試験要・引裂き３部位実施、4部門ボトム破裂基準値"&amp;CHAR(10),"")</f>
        <v/>
      </c>
      <c r="AU59" s="14">
        <v>1</v>
      </c>
      <c r="AV59" s="14" t="s">
        <v>5</v>
      </c>
      <c r="AW59" s="253"/>
      <c r="AX59" s="18"/>
      <c r="AY59" s="253"/>
      <c r="AZ59" s="253"/>
    </row>
    <row r="60" spans="2:67" ht="18" customHeight="1" x14ac:dyDescent="0.15">
      <c r="B60" s="614" t="s">
        <v>1097</v>
      </c>
      <c r="C60" s="615"/>
      <c r="D60" s="615"/>
      <c r="E60" s="615"/>
      <c r="F60" s="615"/>
      <c r="G60" s="615"/>
      <c r="H60" s="615"/>
      <c r="I60" s="615"/>
      <c r="J60" s="615"/>
      <c r="K60" s="615"/>
      <c r="L60" s="615"/>
      <c r="M60" s="615"/>
      <c r="N60" s="615"/>
      <c r="O60" s="615"/>
      <c r="P60" s="615"/>
      <c r="Q60" s="615"/>
      <c r="R60" s="615"/>
      <c r="S60" s="616"/>
      <c r="T60" s="33"/>
      <c r="U60" s="607"/>
      <c r="V60" s="608"/>
      <c r="W60" s="608"/>
      <c r="X60" s="608"/>
      <c r="Y60" s="608"/>
      <c r="Z60" s="608"/>
      <c r="AA60" s="608"/>
      <c r="AB60" s="608"/>
      <c r="AC60" s="608"/>
      <c r="AD60" s="608"/>
      <c r="AE60" s="608"/>
      <c r="AF60" s="608"/>
      <c r="AG60" s="608"/>
      <c r="AH60" s="608"/>
      <c r="AI60" s="608"/>
      <c r="AJ60" s="609"/>
      <c r="AK60" s="285"/>
      <c r="AO60" s="32"/>
      <c r="AP60" s="17"/>
      <c r="AQ60" s="11"/>
      <c r="AR60" s="11"/>
      <c r="AS60" s="11"/>
      <c r="AU60" s="14">
        <v>2</v>
      </c>
      <c r="AV60" s="14" t="s">
        <v>11</v>
      </c>
      <c r="AW60" s="421"/>
      <c r="AX60" s="18"/>
      <c r="AY60" s="421"/>
      <c r="AZ60" s="421"/>
    </row>
    <row r="61" spans="2:67" ht="18" customHeight="1" x14ac:dyDescent="0.15">
      <c r="B61" s="601" t="str">
        <f>AS42&amp;AS43&amp;AS44&amp;AS46&amp;AS45&amp;AS47&amp;AS48&amp;AS49&amp;AS50&amp;AS51&amp;AS52&amp;AS53&amp;AS54&amp;AS58&amp;AS59</f>
        <v/>
      </c>
      <c r="C61" s="602"/>
      <c r="D61" s="602"/>
      <c r="E61" s="602"/>
      <c r="F61" s="602"/>
      <c r="G61" s="602"/>
      <c r="H61" s="602"/>
      <c r="I61" s="602"/>
      <c r="J61" s="602"/>
      <c r="K61" s="602"/>
      <c r="L61" s="602"/>
      <c r="M61" s="602"/>
      <c r="N61" s="602"/>
      <c r="O61" s="602"/>
      <c r="P61" s="602"/>
      <c r="Q61" s="602"/>
      <c r="R61" s="602"/>
      <c r="S61" s="603"/>
      <c r="T61" s="33"/>
      <c r="U61" s="607"/>
      <c r="V61" s="608"/>
      <c r="W61" s="608"/>
      <c r="X61" s="608"/>
      <c r="Y61" s="608"/>
      <c r="Z61" s="608"/>
      <c r="AA61" s="608"/>
      <c r="AB61" s="608"/>
      <c r="AC61" s="608"/>
      <c r="AD61" s="608"/>
      <c r="AE61" s="608"/>
      <c r="AF61" s="608"/>
      <c r="AG61" s="608"/>
      <c r="AH61" s="608"/>
      <c r="AI61" s="608"/>
      <c r="AJ61" s="609"/>
      <c r="AQ61" s="132" t="s">
        <v>1108</v>
      </c>
      <c r="AR61" s="132" t="s">
        <v>504</v>
      </c>
      <c r="AS61" s="132" t="s">
        <v>376</v>
      </c>
      <c r="AU61" s="14">
        <v>2</v>
      </c>
      <c r="AV61" s="14" t="s">
        <v>637</v>
      </c>
    </row>
    <row r="62" spans="2:67" ht="18" customHeight="1" thickBot="1" x14ac:dyDescent="0.2">
      <c r="B62" s="604"/>
      <c r="C62" s="605"/>
      <c r="D62" s="605"/>
      <c r="E62" s="605"/>
      <c r="F62" s="605"/>
      <c r="G62" s="605"/>
      <c r="H62" s="605"/>
      <c r="I62" s="605"/>
      <c r="J62" s="605"/>
      <c r="K62" s="605"/>
      <c r="L62" s="605"/>
      <c r="M62" s="605"/>
      <c r="N62" s="605"/>
      <c r="O62" s="605"/>
      <c r="P62" s="605"/>
      <c r="Q62" s="605"/>
      <c r="R62" s="605"/>
      <c r="S62" s="606"/>
      <c r="T62" s="33"/>
      <c r="U62" s="898"/>
      <c r="V62" s="899"/>
      <c r="W62" s="899"/>
      <c r="X62" s="899"/>
      <c r="Y62" s="899"/>
      <c r="Z62" s="899"/>
      <c r="AA62" s="899"/>
      <c r="AB62" s="899"/>
      <c r="AC62" s="899"/>
      <c r="AD62" s="899"/>
      <c r="AE62" s="899"/>
      <c r="AF62" s="899"/>
      <c r="AG62" s="899"/>
      <c r="AH62" s="899"/>
      <c r="AI62" s="899"/>
      <c r="AJ62" s="900"/>
      <c r="AQ62" s="426">
        <v>2</v>
      </c>
      <c r="AR62" s="14" t="s">
        <v>1109</v>
      </c>
      <c r="AS62" s="14" t="str">
        <f>IF(AQ62=1,"4部門Used wash破裂基準値","")</f>
        <v/>
      </c>
      <c r="AU62" s="14">
        <v>1</v>
      </c>
      <c r="AV62" s="14" t="s">
        <v>19</v>
      </c>
    </row>
    <row r="63" spans="2:67" ht="4.95" customHeight="1" thickBot="1" x14ac:dyDescent="0.2">
      <c r="B63" s="46"/>
      <c r="C63" s="46"/>
      <c r="D63" s="46"/>
      <c r="E63" s="46"/>
      <c r="F63" s="46"/>
      <c r="G63" s="289"/>
      <c r="H63" s="289"/>
      <c r="I63" s="289"/>
      <c r="J63" s="289"/>
      <c r="K63" s="289"/>
      <c r="L63" s="289"/>
      <c r="M63" s="289"/>
      <c r="N63" s="46"/>
      <c r="O63" s="46"/>
      <c r="P63" s="46"/>
      <c r="Q63" s="46"/>
      <c r="R63" s="46"/>
      <c r="S63" s="46"/>
      <c r="T63" s="46"/>
      <c r="U63" s="289"/>
      <c r="V63" s="289"/>
      <c r="W63" s="289"/>
      <c r="X63" s="289"/>
      <c r="Y63" s="289"/>
      <c r="Z63" s="289"/>
      <c r="AA63" s="289"/>
      <c r="AB63" s="289"/>
      <c r="AC63" s="289"/>
      <c r="AD63" s="289"/>
      <c r="AE63" s="46"/>
      <c r="AF63" s="46"/>
      <c r="AG63" s="46"/>
      <c r="AH63" s="46"/>
      <c r="AI63" s="46"/>
      <c r="AJ63" s="46"/>
      <c r="AQ63" s="429"/>
      <c r="AR63" s="11"/>
      <c r="AS63" s="11"/>
      <c r="AT63" s="5"/>
    </row>
    <row r="64" spans="2:67" ht="13.5" customHeight="1" thickBot="1" x14ac:dyDescent="0.2">
      <c r="B64" s="872" t="s">
        <v>89</v>
      </c>
      <c r="C64" s="873"/>
      <c r="D64" s="873"/>
      <c r="E64" s="873"/>
      <c r="F64" s="882" t="s">
        <v>90</v>
      </c>
      <c r="G64" s="882"/>
      <c r="H64" s="882"/>
      <c r="I64" s="882"/>
      <c r="J64" s="873"/>
      <c r="K64" s="873"/>
      <c r="L64" s="873"/>
      <c r="M64" s="873"/>
      <c r="N64" s="873"/>
      <c r="O64" s="873"/>
      <c r="P64" s="464"/>
      <c r="Q64" s="882" t="s">
        <v>91</v>
      </c>
      <c r="R64" s="882"/>
      <c r="S64" s="882"/>
      <c r="T64" s="465"/>
      <c r="U64" s="873"/>
      <c r="V64" s="873"/>
      <c r="W64" s="873"/>
      <c r="X64" s="873"/>
      <c r="Y64" s="873"/>
      <c r="Z64" s="930"/>
      <c r="AA64" s="926" t="s">
        <v>93</v>
      </c>
      <c r="AB64" s="927"/>
      <c r="AC64" s="927"/>
      <c r="AD64" s="927"/>
      <c r="AE64" s="928"/>
      <c r="AF64" s="928"/>
      <c r="AG64" s="928"/>
      <c r="AH64" s="928"/>
      <c r="AI64" s="928"/>
      <c r="AJ64" s="929"/>
      <c r="AQ64" s="11"/>
      <c r="AR64" s="11"/>
      <c r="AS64" s="11"/>
      <c r="AT64" s="5"/>
      <c r="AU64" s="5"/>
      <c r="AV64" s="5"/>
    </row>
    <row r="65" spans="1:48" s="5" customFormat="1" ht="4.95" customHeight="1" x14ac:dyDescent="0.15">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Q65" s="11"/>
      <c r="AR65" s="11"/>
      <c r="AS65" s="11"/>
      <c r="AT65" s="1"/>
    </row>
    <row r="66" spans="1:48" s="5" customFormat="1" ht="13.5" customHeight="1" x14ac:dyDescent="0.15">
      <c r="A66" s="163"/>
      <c r="B66" s="22"/>
      <c r="C66" s="22"/>
      <c r="D66" s="22"/>
      <c r="E66" s="22"/>
      <c r="F66" s="22"/>
      <c r="G66" s="22"/>
      <c r="H66" s="22"/>
      <c r="I66" s="22"/>
      <c r="J66" s="22"/>
      <c r="K66" s="22"/>
      <c r="L66" s="22"/>
      <c r="M66" s="22"/>
      <c r="N66" s="22"/>
      <c r="O66" s="22"/>
      <c r="P66" s="22"/>
      <c r="Q66" s="22"/>
      <c r="R66" s="22"/>
      <c r="S66" s="22"/>
      <c r="T66" s="22"/>
      <c r="U66" s="22"/>
      <c r="V66" s="914" t="s">
        <v>0</v>
      </c>
      <c r="W66" s="915"/>
      <c r="X66" s="915"/>
      <c r="Y66" s="916"/>
      <c r="Z66" s="915" t="s">
        <v>23</v>
      </c>
      <c r="AA66" s="915"/>
      <c r="AB66" s="915"/>
      <c r="AC66" s="915"/>
      <c r="AD66" s="916"/>
      <c r="AE66" s="913" t="s">
        <v>24</v>
      </c>
      <c r="AF66" s="913"/>
      <c r="AG66" s="913"/>
      <c r="AH66" s="913" t="s">
        <v>25</v>
      </c>
      <c r="AI66" s="913"/>
      <c r="AJ66" s="913"/>
      <c r="AK66" s="163"/>
      <c r="AQ66" s="132" t="s">
        <v>769</v>
      </c>
      <c r="AR66" s="132" t="s">
        <v>375</v>
      </c>
      <c r="AS66" s="132" t="s">
        <v>376</v>
      </c>
      <c r="AT66" s="1"/>
      <c r="AU66" s="1"/>
      <c r="AV66" s="1"/>
    </row>
    <row r="67" spans="1:48" ht="13.5" customHeight="1" x14ac:dyDescent="0.15">
      <c r="A67" s="22"/>
      <c r="B67" s="164" t="s">
        <v>26</v>
      </c>
      <c r="C67" s="165"/>
      <c r="D67" s="165"/>
      <c r="E67" s="165"/>
      <c r="F67" s="165"/>
      <c r="G67" s="165"/>
      <c r="H67" s="165"/>
      <c r="I67" s="166"/>
      <c r="J67" s="167" t="s">
        <v>27</v>
      </c>
      <c r="K67" s="167"/>
      <c r="L67" s="167"/>
      <c r="M67" s="167"/>
      <c r="N67" s="167"/>
      <c r="O67" s="167"/>
      <c r="P67" s="167"/>
      <c r="Q67" s="908" t="s">
        <v>28</v>
      </c>
      <c r="R67" s="468"/>
      <c r="S67" s="167"/>
      <c r="T67" s="167"/>
      <c r="U67" s="167"/>
      <c r="V67" s="917"/>
      <c r="W67" s="918"/>
      <c r="X67" s="918"/>
      <c r="Y67" s="919"/>
      <c r="Z67" s="918"/>
      <c r="AA67" s="918"/>
      <c r="AB67" s="918"/>
      <c r="AC67" s="918"/>
      <c r="AD67" s="919"/>
      <c r="AE67" s="912"/>
      <c r="AF67" s="912"/>
      <c r="AG67" s="912"/>
      <c r="AH67" s="912"/>
      <c r="AI67" s="912"/>
      <c r="AJ67" s="912"/>
      <c r="AK67" s="22"/>
      <c r="AQ67" s="14" t="b">
        <v>0</v>
      </c>
      <c r="AR67" s="14" t="s">
        <v>874</v>
      </c>
      <c r="AS67" s="14" t="str">
        <f>IF(AQ67=TRUE,"素材企画書の添付要","")</f>
        <v/>
      </c>
    </row>
    <row r="68" spans="1:48" ht="13.2" customHeight="1" x14ac:dyDescent="0.15">
      <c r="A68" s="22"/>
      <c r="B68" s="168" t="s">
        <v>29</v>
      </c>
      <c r="C68" s="169"/>
      <c r="D68" s="169"/>
      <c r="E68" s="169"/>
      <c r="F68" s="169"/>
      <c r="G68" s="169"/>
      <c r="H68" s="169"/>
      <c r="I68" s="170"/>
      <c r="J68" s="171" t="s">
        <v>30</v>
      </c>
      <c r="K68" s="171"/>
      <c r="L68" s="171"/>
      <c r="M68" s="171"/>
      <c r="N68" s="171"/>
      <c r="O68" s="171"/>
      <c r="P68" s="171"/>
      <c r="Q68" s="909"/>
      <c r="R68" s="470"/>
      <c r="S68" s="171"/>
      <c r="T68" s="171"/>
      <c r="U68" s="171"/>
      <c r="V68" s="920"/>
      <c r="W68" s="921"/>
      <c r="X68" s="921"/>
      <c r="Y68" s="922"/>
      <c r="Z68" s="921"/>
      <c r="AA68" s="921"/>
      <c r="AB68" s="921"/>
      <c r="AC68" s="921"/>
      <c r="AD68" s="922"/>
      <c r="AE68" s="912"/>
      <c r="AF68" s="912"/>
      <c r="AG68" s="912"/>
      <c r="AH68" s="912"/>
      <c r="AI68" s="912"/>
      <c r="AJ68" s="912"/>
      <c r="AK68" s="22"/>
      <c r="AQ68" s="275" t="b">
        <v>0</v>
      </c>
      <c r="AR68" s="283" t="s">
        <v>875</v>
      </c>
      <c r="AS68" s="14" t="str">
        <f>IF(AQ68=TRUE,"素材企画書の添付要","")</f>
        <v/>
      </c>
    </row>
    <row r="69" spans="1:48" ht="12" customHeight="1" x14ac:dyDescent="0.15">
      <c r="A69" s="22"/>
      <c r="B69" s="172"/>
      <c r="C69" s="169"/>
      <c r="D69" s="169"/>
      <c r="E69" s="169"/>
      <c r="F69" s="169"/>
      <c r="G69" s="169"/>
      <c r="H69" s="169"/>
      <c r="I69" s="170"/>
      <c r="J69" s="171" t="s">
        <v>31</v>
      </c>
      <c r="K69" s="171"/>
      <c r="L69" s="171"/>
      <c r="M69" s="171"/>
      <c r="N69" s="171"/>
      <c r="O69" s="171"/>
      <c r="P69" s="171"/>
      <c r="Q69" s="910"/>
      <c r="R69" s="173"/>
      <c r="S69" s="171"/>
      <c r="T69" s="171"/>
      <c r="U69" s="171"/>
      <c r="V69" s="920"/>
      <c r="W69" s="921"/>
      <c r="X69" s="921"/>
      <c r="Y69" s="922"/>
      <c r="Z69" s="921"/>
      <c r="AA69" s="921"/>
      <c r="AB69" s="921"/>
      <c r="AC69" s="921"/>
      <c r="AD69" s="922"/>
      <c r="AE69" s="912"/>
      <c r="AF69" s="912"/>
      <c r="AG69" s="912"/>
      <c r="AH69" s="912"/>
      <c r="AI69" s="912"/>
      <c r="AJ69" s="912"/>
      <c r="AK69" s="22"/>
      <c r="AQ69" s="275" t="b">
        <v>0</v>
      </c>
      <c r="AR69" s="283" t="s">
        <v>876</v>
      </c>
      <c r="AS69" s="14" t="str">
        <f>IF(AQ69=TRUE,"素材企画書及びレンチング社証明書の添付要","")</f>
        <v/>
      </c>
    </row>
    <row r="70" spans="1:48" ht="12" customHeight="1" x14ac:dyDescent="0.15">
      <c r="A70" s="30"/>
      <c r="B70" s="174"/>
      <c r="C70" s="175"/>
      <c r="D70" s="175"/>
      <c r="E70" s="175"/>
      <c r="F70" s="175"/>
      <c r="G70" s="175"/>
      <c r="H70" s="175"/>
      <c r="I70" s="176"/>
      <c r="J70" s="177"/>
      <c r="K70" s="177"/>
      <c r="L70" s="177"/>
      <c r="M70" s="177"/>
      <c r="N70" s="177"/>
      <c r="O70" s="177"/>
      <c r="P70" s="177"/>
      <c r="Q70" s="911"/>
      <c r="R70" s="178"/>
      <c r="S70" s="177"/>
      <c r="T70" s="177"/>
      <c r="U70" s="177"/>
      <c r="V70" s="923"/>
      <c r="W70" s="924"/>
      <c r="X70" s="924"/>
      <c r="Y70" s="925"/>
      <c r="Z70" s="924"/>
      <c r="AA70" s="924"/>
      <c r="AB70" s="924"/>
      <c r="AC70" s="924"/>
      <c r="AD70" s="925"/>
      <c r="AE70" s="912"/>
      <c r="AF70" s="912"/>
      <c r="AG70" s="912"/>
      <c r="AH70" s="912"/>
      <c r="AI70" s="912"/>
      <c r="AJ70" s="912"/>
      <c r="AK70" s="22"/>
      <c r="AQ70" s="284"/>
      <c r="AR70" s="284"/>
      <c r="AS70" s="284"/>
    </row>
    <row r="71" spans="1:48" ht="12" customHeight="1" x14ac:dyDescent="0.15">
      <c r="A71" s="30"/>
      <c r="B71" s="152"/>
      <c r="C71" s="152"/>
      <c r="D71" s="152"/>
      <c r="E71" s="152"/>
      <c r="F71" s="725"/>
      <c r="G71" s="725"/>
      <c r="H71" s="725"/>
      <c r="I71" s="725"/>
      <c r="J71" s="725"/>
      <c r="K71" s="725"/>
      <c r="L71" s="725"/>
      <c r="M71" s="152"/>
      <c r="N71" s="152"/>
      <c r="O71" s="152"/>
      <c r="P71" s="223"/>
      <c r="Q71" s="152"/>
      <c r="R71" s="152"/>
      <c r="S71" s="152"/>
      <c r="T71" s="152"/>
      <c r="U71" s="152"/>
      <c r="V71" s="725"/>
      <c r="W71" s="725"/>
      <c r="X71" s="725"/>
      <c r="Y71" s="725"/>
      <c r="Z71" s="725"/>
      <c r="AA71" s="725"/>
      <c r="AB71" s="725"/>
      <c r="AC71" s="725"/>
      <c r="AD71" s="725"/>
      <c r="AE71" s="725"/>
      <c r="AF71" s="725"/>
      <c r="AG71" s="725"/>
      <c r="AH71" s="725"/>
      <c r="AI71" s="19"/>
      <c r="AJ71" s="19"/>
      <c r="AK71" s="22"/>
      <c r="AQ71" s="281"/>
      <c r="AR71" s="281"/>
      <c r="AS71" s="281"/>
    </row>
    <row r="72" spans="1:48" ht="12" customHeight="1" x14ac:dyDescent="0.15">
      <c r="A72" s="30"/>
      <c r="AK72" s="22"/>
      <c r="AQ72" s="156"/>
      <c r="AR72" s="156"/>
      <c r="AS72" s="156"/>
    </row>
    <row r="73" spans="1:48" ht="12" customHeight="1" x14ac:dyDescent="0.15">
      <c r="A73" s="152"/>
      <c r="AK73" s="19"/>
      <c r="AL73" s="19"/>
    </row>
    <row r="74" spans="1:48" ht="12" hidden="1" customHeight="1" x14ac:dyDescent="0.15">
      <c r="D74" s="132" t="s">
        <v>896</v>
      </c>
    </row>
    <row r="75" spans="1:48" ht="12" hidden="1" customHeight="1" x14ac:dyDescent="0.15"/>
    <row r="76" spans="1:48" ht="12" hidden="1" customHeight="1" x14ac:dyDescent="0.15">
      <c r="D76" s="243" t="s">
        <v>107</v>
      </c>
      <c r="E76" s="132"/>
      <c r="F76" s="132"/>
      <c r="G76" s="132"/>
      <c r="H76" s="132" t="s">
        <v>132</v>
      </c>
      <c r="I76" s="132"/>
      <c r="J76" s="132"/>
      <c r="K76" s="132"/>
      <c r="L76" s="132" t="s">
        <v>121</v>
      </c>
      <c r="M76" s="132"/>
      <c r="N76" s="132"/>
      <c r="O76" s="132"/>
      <c r="P76" s="132" t="s">
        <v>134</v>
      </c>
      <c r="Q76" s="132"/>
      <c r="R76" s="132"/>
      <c r="S76" s="132"/>
      <c r="T76" s="132"/>
      <c r="U76" s="132" t="s">
        <v>139</v>
      </c>
      <c r="V76" s="132"/>
      <c r="W76" s="132"/>
      <c r="X76" s="132"/>
      <c r="Y76" s="260" t="s">
        <v>816</v>
      </c>
      <c r="Z76" s="132"/>
      <c r="AA76" s="132"/>
      <c r="AB76" s="132"/>
      <c r="AC76" s="132"/>
      <c r="AD76" s="260"/>
      <c r="AE76" s="132" t="s">
        <v>638</v>
      </c>
      <c r="AG76" s="132"/>
      <c r="AH76" s="260" t="s">
        <v>805</v>
      </c>
      <c r="AL76" s="132" t="s">
        <v>601</v>
      </c>
    </row>
    <row r="77" spans="1:48" ht="12" hidden="1" customHeight="1" x14ac:dyDescent="0.15">
      <c r="AH77" s="260"/>
      <c r="AL77" s="132"/>
      <c r="AQ77" s="5"/>
      <c r="AR77" s="5"/>
      <c r="AS77" s="5"/>
    </row>
    <row r="78" spans="1:48" ht="12" hidden="1" customHeight="1" x14ac:dyDescent="0.15">
      <c r="D78" s="1" t="s">
        <v>108</v>
      </c>
      <c r="H78" s="1" t="s">
        <v>243</v>
      </c>
      <c r="L78" s="1" t="s">
        <v>233</v>
      </c>
      <c r="P78" s="1" t="s">
        <v>136</v>
      </c>
      <c r="U78" s="1" t="s">
        <v>252</v>
      </c>
      <c r="Y78" s="240" t="s">
        <v>855</v>
      </c>
      <c r="AD78" s="240"/>
      <c r="AE78" s="1" t="s">
        <v>639</v>
      </c>
      <c r="AF78" s="1" t="s">
        <v>640</v>
      </c>
      <c r="AH78" s="261" t="s">
        <v>806</v>
      </c>
      <c r="AL78" s="1" t="s">
        <v>405</v>
      </c>
      <c r="AQ78" s="5"/>
      <c r="AR78" s="5"/>
      <c r="AS78" s="5"/>
    </row>
    <row r="79" spans="1:48" ht="12" hidden="1" customHeight="1" x14ac:dyDescent="0.15">
      <c r="D79" s="1" t="s">
        <v>109</v>
      </c>
      <c r="H79" s="1" t="s">
        <v>244</v>
      </c>
      <c r="I79" s="240"/>
      <c r="L79" s="240" t="s">
        <v>812</v>
      </c>
      <c r="P79" s="1" t="s">
        <v>137</v>
      </c>
      <c r="U79" s="1" t="s">
        <v>253</v>
      </c>
      <c r="Y79" s="240" t="s">
        <v>817</v>
      </c>
      <c r="AD79" s="261"/>
      <c r="AE79" s="1" t="s">
        <v>641</v>
      </c>
      <c r="AF79" s="1" t="s">
        <v>642</v>
      </c>
      <c r="AH79" s="261" t="s">
        <v>852</v>
      </c>
      <c r="AL79" s="1" t="s">
        <v>406</v>
      </c>
    </row>
    <row r="80" spans="1:48" ht="12" hidden="1" customHeight="1" x14ac:dyDescent="0.15">
      <c r="D80" s="1" t="s">
        <v>110</v>
      </c>
      <c r="H80" s="1" t="s">
        <v>140</v>
      </c>
      <c r="I80" s="261"/>
      <c r="L80" s="261" t="s">
        <v>813</v>
      </c>
      <c r="P80" s="240" t="s">
        <v>868</v>
      </c>
      <c r="U80" s="1" t="s">
        <v>254</v>
      </c>
      <c r="Y80" s="240" t="s">
        <v>818</v>
      </c>
      <c r="AD80" s="261"/>
      <c r="AE80" s="1" t="s">
        <v>643</v>
      </c>
      <c r="AF80" s="1" t="s">
        <v>644</v>
      </c>
      <c r="AH80" s="261" t="s">
        <v>861</v>
      </c>
      <c r="AL80" s="1" t="s">
        <v>407</v>
      </c>
    </row>
    <row r="81" spans="4:43" ht="12" hidden="1" customHeight="1" x14ac:dyDescent="0.15">
      <c r="D81" s="1" t="s">
        <v>111</v>
      </c>
      <c r="H81" s="1" t="s">
        <v>133</v>
      </c>
      <c r="L81" s="1" t="s">
        <v>234</v>
      </c>
      <c r="P81" s="1" t="s">
        <v>246</v>
      </c>
      <c r="U81" s="1" t="s">
        <v>248</v>
      </c>
      <c r="Y81" s="240" t="s">
        <v>819</v>
      </c>
      <c r="AD81" s="261"/>
      <c r="AE81" s="1" t="s">
        <v>645</v>
      </c>
      <c r="AF81" s="1" t="s">
        <v>646</v>
      </c>
      <c r="AH81" s="261" t="s">
        <v>807</v>
      </c>
      <c r="AL81" s="1" t="s">
        <v>408</v>
      </c>
      <c r="AQ81" s="260"/>
    </row>
    <row r="82" spans="4:43" ht="12" hidden="1" customHeight="1" x14ac:dyDescent="0.15">
      <c r="D82" s="1" t="s">
        <v>112</v>
      </c>
      <c r="H82" s="1" t="s">
        <v>245</v>
      </c>
      <c r="L82" s="1" t="s">
        <v>22</v>
      </c>
      <c r="P82" s="1" t="s">
        <v>391</v>
      </c>
      <c r="U82" s="1" t="s">
        <v>249</v>
      </c>
      <c r="Y82" s="240" t="s">
        <v>820</v>
      </c>
      <c r="AD82" s="261"/>
      <c r="AE82" s="1" t="s">
        <v>647</v>
      </c>
      <c r="AF82" s="1" t="s">
        <v>646</v>
      </c>
      <c r="AH82" s="261" t="s">
        <v>808</v>
      </c>
      <c r="AL82" s="1" t="s">
        <v>409</v>
      </c>
      <c r="AQ82" s="260"/>
    </row>
    <row r="83" spans="4:43" ht="12" hidden="1" customHeight="1" x14ac:dyDescent="0.15">
      <c r="D83" s="1" t="s">
        <v>113</v>
      </c>
      <c r="H83" s="240" t="s">
        <v>809</v>
      </c>
      <c r="L83" s="1" t="s">
        <v>237</v>
      </c>
      <c r="P83" s="1" t="s">
        <v>135</v>
      </c>
      <c r="U83" s="1" t="s">
        <v>133</v>
      </c>
      <c r="Y83" s="240" t="s">
        <v>821</v>
      </c>
      <c r="AD83" s="261"/>
      <c r="AE83" s="1" t="s">
        <v>648</v>
      </c>
      <c r="AF83" s="1" t="s">
        <v>646</v>
      </c>
      <c r="AL83" s="1" t="s">
        <v>410</v>
      </c>
      <c r="AQ83" s="261"/>
    </row>
    <row r="84" spans="4:43" ht="12" hidden="1" customHeight="1" x14ac:dyDescent="0.15">
      <c r="D84" s="1" t="s">
        <v>224</v>
      </c>
      <c r="L84" s="1" t="s">
        <v>236</v>
      </c>
      <c r="P84" s="1" t="s">
        <v>546</v>
      </c>
      <c r="U84" s="1" t="s">
        <v>393</v>
      </c>
      <c r="Y84" s="240" t="s">
        <v>856</v>
      </c>
      <c r="AD84" s="261"/>
      <c r="AE84" s="1" t="s">
        <v>649</v>
      </c>
      <c r="AF84" s="1" t="s">
        <v>646</v>
      </c>
      <c r="AQ84" s="261"/>
    </row>
    <row r="85" spans="4:43" ht="12" hidden="1" customHeight="1" x14ac:dyDescent="0.15">
      <c r="D85" s="1" t="s">
        <v>114</v>
      </c>
      <c r="L85" s="1" t="s">
        <v>128</v>
      </c>
      <c r="P85" s="1" t="s">
        <v>544</v>
      </c>
      <c r="U85" s="1" t="s">
        <v>118</v>
      </c>
      <c r="Y85" s="240" t="s">
        <v>822</v>
      </c>
      <c r="AD85" s="261"/>
      <c r="AE85" s="1" t="s">
        <v>650</v>
      </c>
      <c r="AF85" s="1" t="s">
        <v>646</v>
      </c>
      <c r="AQ85" s="261"/>
    </row>
    <row r="86" spans="4:43" ht="12" hidden="1" customHeight="1" x14ac:dyDescent="0.15">
      <c r="D86" s="1" t="s">
        <v>225</v>
      </c>
      <c r="L86" s="1" t="s">
        <v>141</v>
      </c>
      <c r="P86" s="240" t="s">
        <v>1112</v>
      </c>
      <c r="U86" s="1" t="s">
        <v>250</v>
      </c>
      <c r="Y86" s="240" t="s">
        <v>823</v>
      </c>
      <c r="AD86" s="261"/>
      <c r="AE86" s="1" t="s">
        <v>651</v>
      </c>
      <c r="AF86" s="1" t="s">
        <v>652</v>
      </c>
      <c r="AQ86" s="261"/>
    </row>
    <row r="87" spans="4:43" ht="12" hidden="1" customHeight="1" x14ac:dyDescent="0.15">
      <c r="D87" s="1" t="s">
        <v>226</v>
      </c>
      <c r="L87" s="1" t="s">
        <v>238</v>
      </c>
      <c r="P87" s="240" t="s">
        <v>1110</v>
      </c>
      <c r="U87" s="1" t="s">
        <v>140</v>
      </c>
      <c r="Y87" s="240" t="s">
        <v>824</v>
      </c>
      <c r="AD87" s="261"/>
      <c r="AE87" s="1" t="s">
        <v>653</v>
      </c>
      <c r="AF87" s="1" t="s">
        <v>654</v>
      </c>
      <c r="AQ87" s="261"/>
    </row>
    <row r="88" spans="4:43" ht="12" hidden="1" customHeight="1" x14ac:dyDescent="0.15">
      <c r="D88" s="1" t="s">
        <v>116</v>
      </c>
      <c r="L88" s="1" t="s">
        <v>381</v>
      </c>
      <c r="P88" s="1" t="s">
        <v>560</v>
      </c>
      <c r="U88" s="1" t="s">
        <v>122</v>
      </c>
      <c r="Y88" s="240" t="s">
        <v>825</v>
      </c>
      <c r="AD88" s="261"/>
      <c r="AE88" s="1" t="s">
        <v>655</v>
      </c>
      <c r="AF88" s="1" t="s">
        <v>656</v>
      </c>
    </row>
    <row r="89" spans="4:43" ht="12" hidden="1" customHeight="1" x14ac:dyDescent="0.15">
      <c r="D89" s="1" t="s">
        <v>115</v>
      </c>
      <c r="L89" s="1" t="s">
        <v>380</v>
      </c>
      <c r="P89" s="1" t="s">
        <v>545</v>
      </c>
      <c r="U89" s="1" t="s">
        <v>235</v>
      </c>
      <c r="Y89" s="240" t="s">
        <v>857</v>
      </c>
      <c r="AD89" s="261"/>
      <c r="AE89" s="1" t="s">
        <v>657</v>
      </c>
      <c r="AF89" s="1" t="s">
        <v>656</v>
      </c>
    </row>
    <row r="90" spans="4:43" ht="12" hidden="1" customHeight="1" x14ac:dyDescent="0.15">
      <c r="D90" s="1" t="s">
        <v>227</v>
      </c>
      <c r="L90" s="1" t="s">
        <v>382</v>
      </c>
      <c r="P90" s="240" t="s">
        <v>1104</v>
      </c>
      <c r="U90" s="1" t="s">
        <v>237</v>
      </c>
      <c r="Y90" s="240" t="s">
        <v>837</v>
      </c>
      <c r="AD90" s="261"/>
      <c r="AE90" s="1" t="s">
        <v>658</v>
      </c>
      <c r="AF90" s="1" t="s">
        <v>656</v>
      </c>
    </row>
    <row r="91" spans="4:43" ht="12" hidden="1" customHeight="1" x14ac:dyDescent="0.15">
      <c r="D91" s="1" t="s">
        <v>119</v>
      </c>
      <c r="L91" s="1" t="s">
        <v>383</v>
      </c>
      <c r="P91" s="1" t="s">
        <v>392</v>
      </c>
      <c r="U91" s="1" t="s">
        <v>251</v>
      </c>
      <c r="Y91" s="240" t="s">
        <v>838</v>
      </c>
      <c r="AD91" s="261"/>
      <c r="AE91" s="1" t="s">
        <v>659</v>
      </c>
      <c r="AF91" s="1" t="s">
        <v>660</v>
      </c>
    </row>
    <row r="92" spans="4:43" ht="12" hidden="1" customHeight="1" x14ac:dyDescent="0.15">
      <c r="D92" s="1" t="s">
        <v>117</v>
      </c>
      <c r="L92" s="1" t="s">
        <v>21</v>
      </c>
      <c r="P92" s="240" t="s">
        <v>869</v>
      </c>
      <c r="U92" s="1" t="s">
        <v>142</v>
      </c>
      <c r="Y92" s="240" t="s">
        <v>827</v>
      </c>
      <c r="AD92" s="261"/>
      <c r="AE92" s="1" t="s">
        <v>661</v>
      </c>
      <c r="AF92" s="1" t="s">
        <v>660</v>
      </c>
    </row>
    <row r="93" spans="4:43" ht="12" hidden="1" customHeight="1" x14ac:dyDescent="0.15">
      <c r="D93" s="1" t="s">
        <v>228</v>
      </c>
      <c r="L93" s="1" t="s">
        <v>129</v>
      </c>
      <c r="P93" s="240" t="s">
        <v>870</v>
      </c>
      <c r="U93" s="1" t="s">
        <v>401</v>
      </c>
      <c r="Y93" s="240" t="s">
        <v>828</v>
      </c>
      <c r="AE93" s="1" t="s">
        <v>662</v>
      </c>
      <c r="AF93" s="1" t="s">
        <v>660</v>
      </c>
    </row>
    <row r="94" spans="4:43" ht="12" hidden="1" customHeight="1" x14ac:dyDescent="0.15">
      <c r="D94" s="1" t="s">
        <v>229</v>
      </c>
      <c r="L94" s="1" t="s">
        <v>124</v>
      </c>
      <c r="P94" s="1" t="s">
        <v>138</v>
      </c>
      <c r="U94" s="1" t="s">
        <v>402</v>
      </c>
      <c r="Y94" s="240" t="s">
        <v>829</v>
      </c>
      <c r="AE94" s="1" t="s">
        <v>663</v>
      </c>
      <c r="AF94" s="1" t="s">
        <v>660</v>
      </c>
    </row>
    <row r="95" spans="4:43" ht="12" hidden="1" customHeight="1" x14ac:dyDescent="0.15">
      <c r="D95" s="1" t="s">
        <v>230</v>
      </c>
      <c r="L95" s="1" t="s">
        <v>130</v>
      </c>
      <c r="P95" s="240" t="s">
        <v>854</v>
      </c>
      <c r="Q95" s="229"/>
      <c r="U95" s="1" t="s">
        <v>403</v>
      </c>
      <c r="Y95" s="240" t="s">
        <v>830</v>
      </c>
      <c r="AE95" s="1" t="s">
        <v>664</v>
      </c>
      <c r="AF95" s="1" t="s">
        <v>660</v>
      </c>
    </row>
    <row r="96" spans="4:43" ht="12" hidden="1" customHeight="1" x14ac:dyDescent="0.15">
      <c r="D96" s="1" t="s">
        <v>231</v>
      </c>
      <c r="L96" s="1" t="s">
        <v>384</v>
      </c>
      <c r="P96" s="261" t="s">
        <v>853</v>
      </c>
      <c r="Q96" s="229"/>
      <c r="Y96" s="240" t="s">
        <v>831</v>
      </c>
      <c r="AE96" s="1" t="s">
        <v>665</v>
      </c>
      <c r="AF96" s="1" t="s">
        <v>666</v>
      </c>
    </row>
    <row r="97" spans="4:32" ht="12" hidden="1" customHeight="1" x14ac:dyDescent="0.15">
      <c r="D97" s="1" t="s">
        <v>232</v>
      </c>
      <c r="L97" s="1" t="s">
        <v>142</v>
      </c>
      <c r="P97" s="1" t="s">
        <v>396</v>
      </c>
      <c r="Q97" s="229"/>
      <c r="Y97" s="240" t="s">
        <v>832</v>
      </c>
      <c r="AE97" s="1" t="s">
        <v>667</v>
      </c>
      <c r="AF97" s="1" t="s">
        <v>666</v>
      </c>
    </row>
    <row r="98" spans="4:32" ht="12" hidden="1" customHeight="1" x14ac:dyDescent="0.15">
      <c r="D98" s="1" t="s">
        <v>377</v>
      </c>
      <c r="L98" s="1" t="s">
        <v>239</v>
      </c>
      <c r="P98" s="1" t="s">
        <v>397</v>
      </c>
      <c r="Q98" s="229"/>
      <c r="Y98" s="240" t="s">
        <v>833</v>
      </c>
      <c r="AE98" s="1" t="s">
        <v>668</v>
      </c>
      <c r="AF98" s="1" t="s">
        <v>669</v>
      </c>
    </row>
    <row r="99" spans="4:32" ht="12" hidden="1" customHeight="1" x14ac:dyDescent="0.15">
      <c r="D99" s="1" t="s">
        <v>378</v>
      </c>
      <c r="L99" s="1" t="s">
        <v>240</v>
      </c>
      <c r="P99" s="1" t="s">
        <v>398</v>
      </c>
      <c r="Q99" s="229"/>
      <c r="Y99" s="240" t="s">
        <v>834</v>
      </c>
      <c r="AE99" s="1" t="s">
        <v>670</v>
      </c>
      <c r="AF99" s="1" t="s">
        <v>669</v>
      </c>
    </row>
    <row r="100" spans="4:32" ht="12" hidden="1" customHeight="1" x14ac:dyDescent="0.15">
      <c r="D100" s="1" t="s">
        <v>379</v>
      </c>
      <c r="L100" s="1" t="s">
        <v>385</v>
      </c>
      <c r="P100" s="1" t="s">
        <v>532</v>
      </c>
      <c r="Q100" s="229"/>
      <c r="Y100" s="240" t="s">
        <v>835</v>
      </c>
      <c r="AE100" s="1" t="s">
        <v>671</v>
      </c>
      <c r="AF100" s="1" t="s">
        <v>672</v>
      </c>
    </row>
    <row r="101" spans="4:32" ht="12" hidden="1" customHeight="1" x14ac:dyDescent="0.15">
      <c r="D101" s="1" t="s">
        <v>120</v>
      </c>
      <c r="L101" s="1" t="s">
        <v>386</v>
      </c>
      <c r="P101" s="1" t="s">
        <v>533</v>
      </c>
      <c r="Q101" s="229"/>
      <c r="Y101" s="240" t="s">
        <v>836</v>
      </c>
      <c r="AE101" s="1" t="s">
        <v>673</v>
      </c>
      <c r="AF101" s="1" t="s">
        <v>672</v>
      </c>
    </row>
    <row r="102" spans="4:32" ht="12" hidden="1" customHeight="1" x14ac:dyDescent="0.15">
      <c r="D102" s="240"/>
      <c r="L102" s="1" t="s">
        <v>123</v>
      </c>
      <c r="P102" s="240" t="s">
        <v>862</v>
      </c>
      <c r="Q102" s="229"/>
      <c r="Y102" s="240" t="s">
        <v>839</v>
      </c>
      <c r="AE102" s="1" t="s">
        <v>674</v>
      </c>
      <c r="AF102" s="1" t="s">
        <v>672</v>
      </c>
    </row>
    <row r="103" spans="4:32" ht="12" hidden="1" customHeight="1" x14ac:dyDescent="0.15">
      <c r="L103" s="1" t="s">
        <v>126</v>
      </c>
      <c r="P103" s="229" t="s">
        <v>791</v>
      </c>
      <c r="Q103" s="229"/>
      <c r="Y103" s="240" t="s">
        <v>840</v>
      </c>
      <c r="AE103" s="1" t="s">
        <v>675</v>
      </c>
      <c r="AF103" s="1" t="s">
        <v>672</v>
      </c>
    </row>
    <row r="104" spans="4:32" ht="12" hidden="1" customHeight="1" x14ac:dyDescent="0.15">
      <c r="L104" s="1" t="s">
        <v>241</v>
      </c>
      <c r="P104" s="229" t="s">
        <v>790</v>
      </c>
      <c r="Q104" s="229"/>
      <c r="Y104" s="240" t="s">
        <v>841</v>
      </c>
      <c r="AE104" s="1" t="s">
        <v>676</v>
      </c>
      <c r="AF104" s="1" t="s">
        <v>672</v>
      </c>
    </row>
    <row r="105" spans="4:32" ht="12" hidden="1" customHeight="1" x14ac:dyDescent="0.15">
      <c r="L105" s="1" t="s">
        <v>387</v>
      </c>
      <c r="P105" s="251" t="s">
        <v>578</v>
      </c>
      <c r="Q105" s="229"/>
      <c r="Y105" s="240" t="s">
        <v>858</v>
      </c>
      <c r="AE105" s="1" t="s">
        <v>677</v>
      </c>
      <c r="AF105" s="1" t="s">
        <v>672</v>
      </c>
    </row>
    <row r="106" spans="4:32" ht="12" hidden="1" customHeight="1" x14ac:dyDescent="0.15">
      <c r="L106" s="1" t="s">
        <v>242</v>
      </c>
      <c r="P106" s="251" t="s">
        <v>579</v>
      </c>
      <c r="Q106" s="229"/>
      <c r="Y106" s="240" t="s">
        <v>842</v>
      </c>
      <c r="AE106" s="1" t="s">
        <v>678</v>
      </c>
      <c r="AF106" s="1" t="s">
        <v>679</v>
      </c>
    </row>
    <row r="107" spans="4:32" ht="12" hidden="1" customHeight="1" x14ac:dyDescent="0.15">
      <c r="L107" s="1" t="s">
        <v>390</v>
      </c>
      <c r="P107" s="251" t="s">
        <v>580</v>
      </c>
      <c r="Q107" s="229"/>
      <c r="Y107" s="240" t="s">
        <v>843</v>
      </c>
      <c r="AE107" s="1" t="s">
        <v>680</v>
      </c>
      <c r="AF107" s="1" t="s">
        <v>679</v>
      </c>
    </row>
    <row r="108" spans="4:32" ht="12" hidden="1" customHeight="1" x14ac:dyDescent="0.15">
      <c r="I108" s="240"/>
      <c r="L108" s="240" t="s">
        <v>810</v>
      </c>
      <c r="P108" s="251" t="s">
        <v>581</v>
      </c>
      <c r="Q108" s="229"/>
      <c r="Y108" s="240" t="s">
        <v>844</v>
      </c>
      <c r="AE108" s="1" t="s">
        <v>681</v>
      </c>
      <c r="AF108" s="1" t="s">
        <v>682</v>
      </c>
    </row>
    <row r="109" spans="4:32" ht="12" hidden="1" customHeight="1" x14ac:dyDescent="0.15">
      <c r="L109" s="1" t="s">
        <v>131</v>
      </c>
      <c r="P109" s="251" t="s">
        <v>582</v>
      </c>
      <c r="Q109" s="229"/>
      <c r="Y109" s="240" t="s">
        <v>845</v>
      </c>
      <c r="AE109" s="1" t="s">
        <v>683</v>
      </c>
      <c r="AF109" s="1" t="s">
        <v>684</v>
      </c>
    </row>
    <row r="110" spans="4:32" ht="12" hidden="1" customHeight="1" x14ac:dyDescent="0.15">
      <c r="L110" s="1" t="s">
        <v>125</v>
      </c>
      <c r="P110" s="229" t="s">
        <v>399</v>
      </c>
      <c r="Q110" s="229"/>
      <c r="Y110" s="240" t="s">
        <v>846</v>
      </c>
      <c r="AE110" s="1" t="s">
        <v>685</v>
      </c>
      <c r="AF110" s="1" t="s">
        <v>684</v>
      </c>
    </row>
    <row r="111" spans="4:32" ht="12" hidden="1" customHeight="1" x14ac:dyDescent="0.15">
      <c r="I111" s="240"/>
      <c r="L111" s="240" t="s">
        <v>811</v>
      </c>
      <c r="P111" s="229" t="s">
        <v>872</v>
      </c>
      <c r="Q111" s="229"/>
      <c r="Y111" s="240" t="s">
        <v>847</v>
      </c>
      <c r="AE111" s="1" t="s">
        <v>686</v>
      </c>
      <c r="AF111" s="1" t="s">
        <v>687</v>
      </c>
    </row>
    <row r="112" spans="4:32" ht="12" hidden="1" customHeight="1" x14ac:dyDescent="0.15">
      <c r="L112" s="1" t="s">
        <v>257</v>
      </c>
      <c r="P112" s="229" t="s">
        <v>400</v>
      </c>
      <c r="Q112" s="229"/>
      <c r="Y112" s="240" t="s">
        <v>848</v>
      </c>
      <c r="AE112" s="1" t="s">
        <v>688</v>
      </c>
      <c r="AF112" s="1" t="s">
        <v>689</v>
      </c>
    </row>
    <row r="113" spans="9:32" ht="12" hidden="1" customHeight="1" x14ac:dyDescent="0.15">
      <c r="L113" s="1" t="s">
        <v>127</v>
      </c>
      <c r="P113" s="261" t="s">
        <v>871</v>
      </c>
      <c r="Y113" s="240" t="s">
        <v>849</v>
      </c>
      <c r="AE113" s="1" t="s">
        <v>690</v>
      </c>
      <c r="AF113" s="1" t="s">
        <v>689</v>
      </c>
    </row>
    <row r="114" spans="9:32" ht="12" hidden="1" customHeight="1" x14ac:dyDescent="0.15">
      <c r="L114" s="1" t="s">
        <v>122</v>
      </c>
      <c r="P114" s="229" t="s">
        <v>389</v>
      </c>
      <c r="Y114" s="240" t="s">
        <v>850</v>
      </c>
      <c r="AE114" s="1" t="s">
        <v>691</v>
      </c>
      <c r="AF114" s="1" t="s">
        <v>689</v>
      </c>
    </row>
    <row r="115" spans="9:32" ht="12" hidden="1" customHeight="1" x14ac:dyDescent="0.15">
      <c r="L115" s="1" t="s">
        <v>256</v>
      </c>
      <c r="P115" s="229" t="s">
        <v>388</v>
      </c>
      <c r="AE115" s="1" t="s">
        <v>692</v>
      </c>
      <c r="AF115" s="1" t="s">
        <v>689</v>
      </c>
    </row>
    <row r="116" spans="9:32" ht="12" hidden="1" customHeight="1" x14ac:dyDescent="0.15">
      <c r="L116" s="1" t="s">
        <v>255</v>
      </c>
      <c r="P116" s="229" t="s">
        <v>800</v>
      </c>
      <c r="AE116" s="1" t="s">
        <v>693</v>
      </c>
      <c r="AF116" s="1" t="s">
        <v>694</v>
      </c>
    </row>
    <row r="117" spans="9:32" ht="12" hidden="1" customHeight="1" x14ac:dyDescent="0.15">
      <c r="I117" s="240"/>
      <c r="L117" s="240" t="s">
        <v>814</v>
      </c>
      <c r="P117" s="229" t="s">
        <v>247</v>
      </c>
      <c r="AE117" s="1" t="s">
        <v>695</v>
      </c>
      <c r="AF117" s="1" t="s">
        <v>694</v>
      </c>
    </row>
    <row r="118" spans="9:32" ht="12" hidden="1" customHeight="1" x14ac:dyDescent="0.15">
      <c r="I118" s="240"/>
      <c r="L118" s="240" t="s">
        <v>826</v>
      </c>
      <c r="P118" s="261" t="s">
        <v>873</v>
      </c>
      <c r="AE118" s="1" t="s">
        <v>696</v>
      </c>
      <c r="AF118" s="1" t="s">
        <v>697</v>
      </c>
    </row>
    <row r="119" spans="9:32" ht="12" hidden="1" customHeight="1" x14ac:dyDescent="0.15">
      <c r="P119" s="229" t="s">
        <v>789</v>
      </c>
      <c r="AE119" s="1" t="s">
        <v>698</v>
      </c>
      <c r="AF119" s="1" t="s">
        <v>699</v>
      </c>
    </row>
    <row r="120" spans="9:32" ht="12" hidden="1" customHeight="1" x14ac:dyDescent="0.15">
      <c r="P120" s="229" t="s">
        <v>792</v>
      </c>
      <c r="AE120" s="1" t="s">
        <v>700</v>
      </c>
      <c r="AF120" s="1" t="s">
        <v>699</v>
      </c>
    </row>
    <row r="121" spans="9:32" ht="12" hidden="1" customHeight="1" x14ac:dyDescent="0.15">
      <c r="P121" s="240" t="s">
        <v>894</v>
      </c>
      <c r="AE121" s="1" t="s">
        <v>701</v>
      </c>
      <c r="AF121" s="1" t="s">
        <v>699</v>
      </c>
    </row>
    <row r="122" spans="9:32" ht="12" hidden="1" customHeight="1" x14ac:dyDescent="0.15">
      <c r="P122" s="261" t="s">
        <v>895</v>
      </c>
      <c r="AE122" s="1" t="s">
        <v>702</v>
      </c>
      <c r="AF122" s="1" t="s">
        <v>699</v>
      </c>
    </row>
    <row r="123" spans="9:32" ht="12" hidden="1" customHeight="1" x14ac:dyDescent="0.15">
      <c r="P123" s="240" t="s">
        <v>815</v>
      </c>
      <c r="AE123" s="1" t="s">
        <v>703</v>
      </c>
      <c r="AF123" s="1" t="s">
        <v>699</v>
      </c>
    </row>
    <row r="124" spans="9:32" ht="12" hidden="1" customHeight="1" x14ac:dyDescent="0.15">
      <c r="P124" s="240" t="s">
        <v>851</v>
      </c>
      <c r="AE124" s="1" t="s">
        <v>704</v>
      </c>
      <c r="AF124" s="1" t="s">
        <v>699</v>
      </c>
    </row>
    <row r="125" spans="9:32" ht="12" hidden="1" customHeight="1" x14ac:dyDescent="0.15">
      <c r="AE125" s="1" t="s">
        <v>705</v>
      </c>
      <c r="AF125" s="1" t="s">
        <v>699</v>
      </c>
    </row>
    <row r="126" spans="9:32" ht="12" hidden="1" customHeight="1" x14ac:dyDescent="0.15">
      <c r="AE126" s="1" t="s">
        <v>706</v>
      </c>
      <c r="AF126" s="1" t="s">
        <v>699</v>
      </c>
    </row>
    <row r="127" spans="9:32" ht="12" hidden="1" customHeight="1" x14ac:dyDescent="0.15">
      <c r="AE127" s="1" t="s">
        <v>707</v>
      </c>
      <c r="AF127" s="1" t="s">
        <v>708</v>
      </c>
    </row>
    <row r="128" spans="9:32" ht="12" hidden="1" customHeight="1" x14ac:dyDescent="0.15">
      <c r="AE128" s="1" t="s">
        <v>709</v>
      </c>
      <c r="AF128" s="1" t="s">
        <v>710</v>
      </c>
    </row>
    <row r="129" spans="31:32" ht="12" hidden="1" customHeight="1" x14ac:dyDescent="0.15">
      <c r="AE129" s="1" t="s">
        <v>711</v>
      </c>
      <c r="AF129" s="1" t="s">
        <v>712</v>
      </c>
    </row>
    <row r="130" spans="31:32" ht="12" hidden="1" customHeight="1" x14ac:dyDescent="0.15">
      <c r="AE130" s="1" t="s">
        <v>713</v>
      </c>
      <c r="AF130" s="1" t="s">
        <v>712</v>
      </c>
    </row>
    <row r="131" spans="31:32" ht="12" hidden="1" customHeight="1" x14ac:dyDescent="0.15">
      <c r="AE131" s="1" t="s">
        <v>714</v>
      </c>
      <c r="AF131" s="1" t="s">
        <v>712</v>
      </c>
    </row>
    <row r="132" spans="31:32" ht="12" hidden="1" customHeight="1" x14ac:dyDescent="0.15">
      <c r="AE132" s="1" t="s">
        <v>715</v>
      </c>
      <c r="AF132" s="1" t="s">
        <v>712</v>
      </c>
    </row>
    <row r="133" spans="31:32" ht="12" hidden="1" customHeight="1" x14ac:dyDescent="0.15">
      <c r="AE133" s="1" t="s">
        <v>716</v>
      </c>
      <c r="AF133" s="1" t="s">
        <v>712</v>
      </c>
    </row>
    <row r="134" spans="31:32" ht="12" hidden="1" customHeight="1" x14ac:dyDescent="0.15">
      <c r="AE134" s="1" t="s">
        <v>717</v>
      </c>
      <c r="AF134" s="1" t="s">
        <v>718</v>
      </c>
    </row>
    <row r="135" spans="31:32" ht="12" hidden="1" customHeight="1" x14ac:dyDescent="0.15">
      <c r="AE135" s="1" t="s">
        <v>719</v>
      </c>
      <c r="AF135" s="1" t="s">
        <v>718</v>
      </c>
    </row>
    <row r="136" spans="31:32" ht="12" hidden="1" customHeight="1" x14ac:dyDescent="0.15">
      <c r="AE136" s="1" t="s">
        <v>720</v>
      </c>
      <c r="AF136" s="1" t="s">
        <v>721</v>
      </c>
    </row>
    <row r="137" spans="31:32" ht="12" hidden="1" customHeight="1" x14ac:dyDescent="0.15">
      <c r="AE137" s="1" t="s">
        <v>722</v>
      </c>
      <c r="AF137" s="1" t="s">
        <v>721</v>
      </c>
    </row>
    <row r="138" spans="31:32" ht="12" hidden="1" customHeight="1" x14ac:dyDescent="0.15">
      <c r="AE138" s="1" t="s">
        <v>723</v>
      </c>
      <c r="AF138" s="1" t="s">
        <v>724</v>
      </c>
    </row>
    <row r="139" spans="31:32" ht="12" hidden="1" customHeight="1" x14ac:dyDescent="0.15">
      <c r="AE139" s="1" t="s">
        <v>725</v>
      </c>
      <c r="AF139" s="1" t="s">
        <v>726</v>
      </c>
    </row>
    <row r="140" spans="31:32" ht="12" hidden="1" customHeight="1" x14ac:dyDescent="0.15">
      <c r="AE140" s="1" t="s">
        <v>727</v>
      </c>
      <c r="AF140" s="1" t="s">
        <v>726</v>
      </c>
    </row>
    <row r="141" spans="31:32" ht="12" hidden="1" customHeight="1" x14ac:dyDescent="0.15">
      <c r="AE141" s="1" t="s">
        <v>728</v>
      </c>
      <c r="AF141" s="1" t="s">
        <v>726</v>
      </c>
    </row>
    <row r="142" spans="31:32" ht="12" hidden="1" customHeight="1" x14ac:dyDescent="0.15">
      <c r="AE142" s="1" t="s">
        <v>729</v>
      </c>
      <c r="AF142" s="1" t="s">
        <v>726</v>
      </c>
    </row>
    <row r="143" spans="31:32" ht="12" hidden="1" customHeight="1" x14ac:dyDescent="0.15">
      <c r="AE143" s="1" t="s">
        <v>730</v>
      </c>
      <c r="AF143" s="1" t="s">
        <v>726</v>
      </c>
    </row>
    <row r="144" spans="31:32" ht="12" hidden="1" customHeight="1" x14ac:dyDescent="0.15">
      <c r="AE144" s="1" t="s">
        <v>731</v>
      </c>
      <c r="AF144" s="1" t="s">
        <v>726</v>
      </c>
    </row>
    <row r="145" spans="31:32" ht="12" hidden="1" customHeight="1" x14ac:dyDescent="0.15">
      <c r="AE145" s="1" t="s">
        <v>732</v>
      </c>
      <c r="AF145" s="1" t="s">
        <v>726</v>
      </c>
    </row>
    <row r="146" spans="31:32" ht="12" hidden="1" customHeight="1" x14ac:dyDescent="0.15">
      <c r="AE146" s="1" t="s">
        <v>733</v>
      </c>
      <c r="AF146" s="1" t="s">
        <v>726</v>
      </c>
    </row>
    <row r="147" spans="31:32" ht="12" hidden="1" customHeight="1" x14ac:dyDescent="0.15">
      <c r="AE147" s="1" t="s">
        <v>734</v>
      </c>
      <c r="AF147" s="1" t="s">
        <v>735</v>
      </c>
    </row>
    <row r="148" spans="31:32" ht="12" hidden="1" customHeight="1" x14ac:dyDescent="0.15">
      <c r="AE148" s="1" t="s">
        <v>736</v>
      </c>
      <c r="AF148" s="1" t="s">
        <v>737</v>
      </c>
    </row>
    <row r="149" spans="31:32" ht="12" hidden="1" customHeight="1" x14ac:dyDescent="0.15">
      <c r="AE149" s="1" t="s">
        <v>738</v>
      </c>
      <c r="AF149" s="1" t="s">
        <v>739</v>
      </c>
    </row>
    <row r="150" spans="31:32" ht="12" hidden="1" customHeight="1" x14ac:dyDescent="0.15">
      <c r="AE150" s="1" t="s">
        <v>740</v>
      </c>
      <c r="AF150" s="1" t="s">
        <v>739</v>
      </c>
    </row>
    <row r="151" spans="31:32" ht="12" hidden="1" customHeight="1" x14ac:dyDescent="0.15">
      <c r="AE151" s="1" t="s">
        <v>741</v>
      </c>
      <c r="AF151" s="1" t="s">
        <v>739</v>
      </c>
    </row>
    <row r="152" spans="31:32" ht="12" hidden="1" customHeight="1" x14ac:dyDescent="0.15">
      <c r="AE152" s="1" t="s">
        <v>742</v>
      </c>
      <c r="AF152" s="1" t="s">
        <v>739</v>
      </c>
    </row>
    <row r="153" spans="31:32" ht="12" hidden="1" customHeight="1" x14ac:dyDescent="0.15">
      <c r="AE153" s="1" t="s">
        <v>743</v>
      </c>
      <c r="AF153" s="1" t="s">
        <v>739</v>
      </c>
    </row>
    <row r="154" spans="31:32" ht="12" hidden="1" customHeight="1" x14ac:dyDescent="0.15">
      <c r="AE154" s="1" t="s">
        <v>744</v>
      </c>
      <c r="AF154" s="1" t="s">
        <v>739</v>
      </c>
    </row>
    <row r="155" spans="31:32" ht="12" hidden="1" customHeight="1" x14ac:dyDescent="0.15">
      <c r="AE155" s="1" t="s">
        <v>745</v>
      </c>
      <c r="AF155" s="1" t="s">
        <v>739</v>
      </c>
    </row>
    <row r="156" spans="31:32" ht="12" hidden="1" customHeight="1" x14ac:dyDescent="0.15">
      <c r="AE156" s="1" t="s">
        <v>746</v>
      </c>
      <c r="AF156" s="1" t="s">
        <v>739</v>
      </c>
    </row>
    <row r="157" spans="31:32" ht="12" hidden="1" customHeight="1" x14ac:dyDescent="0.15">
      <c r="AE157" s="1" t="s">
        <v>747</v>
      </c>
      <c r="AF157" s="1" t="s">
        <v>748</v>
      </c>
    </row>
    <row r="158" spans="31:32" ht="12" customHeight="1" x14ac:dyDescent="0.15"/>
  </sheetData>
  <sheetProtection algorithmName="SHA-512" hashValue="XJNJ4wEb0vEH09Wehk4O7jX4VYxqvudZhP+IatpUoqzvBcWEe6pD80iUYxhHQ+e3Zzwm+f/SAaSu82N8MlPUSg==" saltValue="NS6ba/CfQ3kRJP72XsxJiA==" spinCount="100000" sheet="1" objects="1" scenarios="1" formatCells="0" formatColumns="0" formatRows="0"/>
  <mergeCells count="228">
    <mergeCell ref="AE71:AH71"/>
    <mergeCell ref="Q67:Q70"/>
    <mergeCell ref="AA42:AE42"/>
    <mergeCell ref="AF42:AI42"/>
    <mergeCell ref="V40:Z40"/>
    <mergeCell ref="AA40:AE40"/>
    <mergeCell ref="AH67:AJ70"/>
    <mergeCell ref="AE66:AG66"/>
    <mergeCell ref="AE67:AG70"/>
    <mergeCell ref="V71:AD71"/>
    <mergeCell ref="V66:Y66"/>
    <mergeCell ref="V67:Y70"/>
    <mergeCell ref="Z66:AD66"/>
    <mergeCell ref="Z67:AD70"/>
    <mergeCell ref="AA64:AD64"/>
    <mergeCell ref="AE64:AJ64"/>
    <mergeCell ref="U64:Z64"/>
    <mergeCell ref="Q64:S64"/>
    <mergeCell ref="N59:S59"/>
    <mergeCell ref="AH66:AJ66"/>
    <mergeCell ref="J64:O64"/>
    <mergeCell ref="C59:D59"/>
    <mergeCell ref="B39:I39"/>
    <mergeCell ref="C56:D56"/>
    <mergeCell ref="E58:K58"/>
    <mergeCell ref="U57:AJ57"/>
    <mergeCell ref="U58:AJ58"/>
    <mergeCell ref="U59:AJ59"/>
    <mergeCell ref="U61:AJ61"/>
    <mergeCell ref="U62:AJ62"/>
    <mergeCell ref="N58:S58"/>
    <mergeCell ref="U53:AJ53"/>
    <mergeCell ref="N55:S55"/>
    <mergeCell ref="AA45:AJ45"/>
    <mergeCell ref="N50:S50"/>
    <mergeCell ref="B41:G41"/>
    <mergeCell ref="AF39:AI39"/>
    <mergeCell ref="B46:E46"/>
    <mergeCell ref="B64:E64"/>
    <mergeCell ref="C58:D58"/>
    <mergeCell ref="L51:M51"/>
    <mergeCell ref="C51:D51"/>
    <mergeCell ref="F71:L71"/>
    <mergeCell ref="N56:S56"/>
    <mergeCell ref="D18:M19"/>
    <mergeCell ref="N54:S54"/>
    <mergeCell ref="E55:K55"/>
    <mergeCell ref="E59:K59"/>
    <mergeCell ref="F64:I64"/>
    <mergeCell ref="L53:M53"/>
    <mergeCell ref="L54:M54"/>
    <mergeCell ref="L55:M55"/>
    <mergeCell ref="L56:M56"/>
    <mergeCell ref="L57:M57"/>
    <mergeCell ref="L58:M58"/>
    <mergeCell ref="L59:M59"/>
    <mergeCell ref="C53:D53"/>
    <mergeCell ref="C54:D54"/>
    <mergeCell ref="C55:D55"/>
    <mergeCell ref="B36:D36"/>
    <mergeCell ref="G21:S22"/>
    <mergeCell ref="E57:K57"/>
    <mergeCell ref="E36:S36"/>
    <mergeCell ref="N57:S57"/>
    <mergeCell ref="C50:D50"/>
    <mergeCell ref="L50:M50"/>
    <mergeCell ref="J39:S39"/>
    <mergeCell ref="E37:S38"/>
    <mergeCell ref="AA36:AE36"/>
    <mergeCell ref="AB28:AJ28"/>
    <mergeCell ref="AA43:AE43"/>
    <mergeCell ref="E51:K51"/>
    <mergeCell ref="E52:K52"/>
    <mergeCell ref="N51:S51"/>
    <mergeCell ref="N52:S52"/>
    <mergeCell ref="U45:Z45"/>
    <mergeCell ref="V34:Z34"/>
    <mergeCell ref="AA34:AE34"/>
    <mergeCell ref="AF34:AI34"/>
    <mergeCell ref="B31:F32"/>
    <mergeCell ref="G31:S32"/>
    <mergeCell ref="B33:D33"/>
    <mergeCell ref="AA35:AE35"/>
    <mergeCell ref="AF35:AI35"/>
    <mergeCell ref="V38:Z38"/>
    <mergeCell ref="AF37:AI37"/>
    <mergeCell ref="V36:Z36"/>
    <mergeCell ref="U29:X29"/>
    <mergeCell ref="Y29:AI29"/>
    <mergeCell ref="B29:D30"/>
    <mergeCell ref="B1:C1"/>
    <mergeCell ref="AA1:AE1"/>
    <mergeCell ref="AG16:AJ16"/>
    <mergeCell ref="U16:V16"/>
    <mergeCell ref="B10:G10"/>
    <mergeCell ref="B9:G9"/>
    <mergeCell ref="B16:C17"/>
    <mergeCell ref="C12:U12"/>
    <mergeCell ref="B11:B14"/>
    <mergeCell ref="AF1:AJ1"/>
    <mergeCell ref="F13:AB13"/>
    <mergeCell ref="D17:E17"/>
    <mergeCell ref="G6:K7"/>
    <mergeCell ref="L6:P7"/>
    <mergeCell ref="H9:K9"/>
    <mergeCell ref="H10:K10"/>
    <mergeCell ref="B4:Q5"/>
    <mergeCell ref="C11:E11"/>
    <mergeCell ref="J15:AB15"/>
    <mergeCell ref="W17:AB17"/>
    <mergeCell ref="U17:V17"/>
    <mergeCell ref="O10:P10"/>
    <mergeCell ref="H15:I15"/>
    <mergeCell ref="L9:Q9"/>
    <mergeCell ref="L10:M10"/>
    <mergeCell ref="AG17:AJ17"/>
    <mergeCell ref="W16:AB16"/>
    <mergeCell ref="Q6:U7"/>
    <mergeCell ref="F11:U11"/>
    <mergeCell ref="B2:C2"/>
    <mergeCell ref="AA2:AE2"/>
    <mergeCell ref="AF2:AJ2"/>
    <mergeCell ref="AD4:AJ4"/>
    <mergeCell ref="B37:D38"/>
    <mergeCell ref="AD5:AE5"/>
    <mergeCell ref="E53:K53"/>
    <mergeCell ref="N53:S53"/>
    <mergeCell ref="B18:C19"/>
    <mergeCell ref="AE11:AJ11"/>
    <mergeCell ref="AE13:AJ13"/>
    <mergeCell ref="C14:AB14"/>
    <mergeCell ref="AE14:AJ14"/>
    <mergeCell ref="B15:G15"/>
    <mergeCell ref="AE15:AJ15"/>
    <mergeCell ref="D16:E16"/>
    <mergeCell ref="F16:T16"/>
    <mergeCell ref="F17:T17"/>
    <mergeCell ref="E34:N35"/>
    <mergeCell ref="O34:S34"/>
    <mergeCell ref="U31:AJ32"/>
    <mergeCell ref="AA33:AE33"/>
    <mergeCell ref="AF33:AI33"/>
    <mergeCell ref="B6:F7"/>
    <mergeCell ref="U19:V19"/>
    <mergeCell ref="AA38:AE38"/>
    <mergeCell ref="U26:AJ26"/>
    <mergeCell ref="AA5:AC5"/>
    <mergeCell ref="Y10:AJ10"/>
    <mergeCell ref="Y9:AJ9"/>
    <mergeCell ref="Y7:AJ7"/>
    <mergeCell ref="BI48:BO48"/>
    <mergeCell ref="BI49:BO49"/>
    <mergeCell ref="AF43:AI43"/>
    <mergeCell ref="U23:AD23"/>
    <mergeCell ref="AF23:AH23"/>
    <mergeCell ref="Y22:Z22"/>
    <mergeCell ref="U18:V18"/>
    <mergeCell ref="W18:AB18"/>
    <mergeCell ref="AC15:AD15"/>
    <mergeCell ref="AC16:AF16"/>
    <mergeCell ref="AC17:AF17"/>
    <mergeCell ref="AC18:AF19"/>
    <mergeCell ref="AD22:AE22"/>
    <mergeCell ref="AH22:AI22"/>
    <mergeCell ref="AF40:AI40"/>
    <mergeCell ref="AF38:AI38"/>
    <mergeCell ref="AA39:AE39"/>
    <mergeCell ref="BA50:BG50"/>
    <mergeCell ref="BI50:BO50"/>
    <mergeCell ref="BA48:BG48"/>
    <mergeCell ref="V44:Z44"/>
    <mergeCell ref="AA44:AE44"/>
    <mergeCell ref="AF44:AI44"/>
    <mergeCell ref="BA49:BG49"/>
    <mergeCell ref="U46:Y46"/>
    <mergeCell ref="Z46:AJ46"/>
    <mergeCell ref="U48:AJ48"/>
    <mergeCell ref="U47:AJ47"/>
    <mergeCell ref="U49:AJ49"/>
    <mergeCell ref="U50:AJ50"/>
    <mergeCell ref="O35:S35"/>
    <mergeCell ref="E29:S30"/>
    <mergeCell ref="AA37:AE37"/>
    <mergeCell ref="W19:AB19"/>
    <mergeCell ref="V11:AD11"/>
    <mergeCell ref="V12:AD12"/>
    <mergeCell ref="AE12:AJ12"/>
    <mergeCell ref="U20:W22"/>
    <mergeCell ref="AG18:AJ19"/>
    <mergeCell ref="J33:S33"/>
    <mergeCell ref="N18:Q19"/>
    <mergeCell ref="R18:S19"/>
    <mergeCell ref="E26:H26"/>
    <mergeCell ref="I26:S26"/>
    <mergeCell ref="E27:S28"/>
    <mergeCell ref="B21:F22"/>
    <mergeCell ref="B23:D25"/>
    <mergeCell ref="B26:D28"/>
    <mergeCell ref="E23:P25"/>
    <mergeCell ref="G33:H33"/>
    <mergeCell ref="AB25:AH25"/>
    <mergeCell ref="B34:D35"/>
    <mergeCell ref="AC13:AD13"/>
    <mergeCell ref="AC14:AD14"/>
    <mergeCell ref="AF36:AI36"/>
    <mergeCell ref="B49:G49"/>
    <mergeCell ref="L49:S49"/>
    <mergeCell ref="B50:B59"/>
    <mergeCell ref="B61:S62"/>
    <mergeCell ref="V42:Z42"/>
    <mergeCell ref="U51:AJ51"/>
    <mergeCell ref="U52:AJ52"/>
    <mergeCell ref="AA41:AE41"/>
    <mergeCell ref="AF41:AI41"/>
    <mergeCell ref="U55:AJ55"/>
    <mergeCell ref="U56:AJ56"/>
    <mergeCell ref="H41:S41"/>
    <mergeCell ref="E56:K56"/>
    <mergeCell ref="U60:AJ60"/>
    <mergeCell ref="B60:S60"/>
    <mergeCell ref="U54:AJ54"/>
    <mergeCell ref="C57:D57"/>
    <mergeCell ref="E54:K54"/>
    <mergeCell ref="F46:S46"/>
    <mergeCell ref="C52:D52"/>
    <mergeCell ref="Q48:R48"/>
    <mergeCell ref="E50:K50"/>
    <mergeCell ref="L52:M52"/>
  </mergeCells>
  <phoneticPr fontId="2"/>
  <dataValidations count="11">
    <dataValidation type="list" allowBlank="1" showInputMessage="1" showErrorMessage="1" sqref="AA41:AI41 V42:AI42" xr:uid="{00000000-0002-0000-0000-000002000000}">
      <formula1>$U$78:$U$95</formula1>
    </dataValidation>
    <dataValidation type="list" allowBlank="1" showInputMessage="1" sqref="AF23:AH23" xr:uid="{00000000-0002-0000-0000-000007000000}">
      <formula1>$AQ$38:$AQ$39</formula1>
    </dataValidation>
    <dataValidation type="whole" allowBlank="1" showInputMessage="1" showErrorMessage="1" sqref="G33:H33" xr:uid="{51D8A552-B66E-4DA0-9F4F-A9CF2E4579DB}">
      <formula1>0</formula1>
      <formula2>99</formula2>
    </dataValidation>
    <dataValidation type="list" allowBlank="1" showInputMessage="1" showErrorMessage="1" sqref="V38:Z38 AA37:AI38" xr:uid="{051F5330-1AD4-4586-8C4E-D68A71452135}">
      <formula1>$L$78:$L$118</formula1>
    </dataValidation>
    <dataValidation type="list" allowBlank="1" showInputMessage="1" showErrorMessage="1" sqref="V44:AI44 AF43:AI43" xr:uid="{383317E3-F89C-4817-B8B2-B0E340AF6B90}">
      <formula1>$Y$78:$Y$114</formula1>
    </dataValidation>
    <dataValidation type="list" allowBlank="1" showInputMessage="1" showErrorMessage="1" sqref="AA33:AI33 V34:AI34" xr:uid="{AC006036-95B0-4809-B2BA-772BF284F3F5}">
      <formula1>$D$78:$D$101</formula1>
    </dataValidation>
    <dataValidation type="list" allowBlank="1" showInputMessage="1" showErrorMessage="1" sqref="AA45:AJ45" xr:uid="{E2B8B0D9-1D11-406A-B95F-C04D8A23B85A}">
      <formula1>$AH$78:$AH$82</formula1>
    </dataValidation>
    <dataValidation type="list" allowBlank="1" showInputMessage="1" showErrorMessage="1" sqref="N18:Q19" xr:uid="{356B8E2B-0023-491F-92FD-58AE0E404F33}">
      <formula1>$AL$78:$AL$83</formula1>
    </dataValidation>
    <dataValidation type="list" allowBlank="1" showInputMessage="1" showErrorMessage="1" sqref="Y9" xr:uid="{00000000-0002-0000-0000-000004000000}">
      <formula1>$AR$9:$AR$33</formula1>
    </dataValidation>
    <dataValidation type="list" allowBlank="1" showInputMessage="1" showErrorMessage="1" sqref="V36:Z36 AA35:AI36" xr:uid="{13414825-D789-48E0-B506-CCB86CDD0EF7}">
      <formula1>$H$78:$H$83</formula1>
    </dataValidation>
    <dataValidation type="list" allowBlank="1" showInputMessage="1" showErrorMessage="1" sqref="V40:Z40 AA39:AI40" xr:uid="{50076327-F991-42A6-A972-4D63EBB548FE}">
      <formula1>$P$78:$P$124</formula1>
    </dataValidation>
  </dataValidations>
  <pageMargins left="0.31496062992125984" right="0.31496062992125984" top="0.27559055118110237" bottom="0.27559055118110237" header="0.51181102362204722" footer="0.51181102362204722"/>
  <pageSetup paperSize="9" scale="76" orientation="portrait" r:id="rId1"/>
  <headerFooter alignWithMargins="0"/>
  <rowBreaks count="2" manualBreakCount="2">
    <brk id="24" max="36" man="1"/>
    <brk id="54"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118" r:id="rId4" name="Group Box 94">
              <controlPr defaultSize="0" print="0" autoFill="0" autoPict="0">
                <anchor moveWithCells="1">
                  <from>
                    <xdr:col>32</xdr:col>
                    <xdr:colOff>0</xdr:colOff>
                    <xdr:row>15</xdr:row>
                    <xdr:rowOff>0</xdr:rowOff>
                  </from>
                  <to>
                    <xdr:col>36</xdr:col>
                    <xdr:colOff>0</xdr:colOff>
                    <xdr:row>16</xdr:row>
                    <xdr:rowOff>22860</xdr:rowOff>
                  </to>
                </anchor>
              </controlPr>
            </control>
          </mc:Choice>
        </mc:AlternateContent>
        <mc:AlternateContent xmlns:mc="http://schemas.openxmlformats.org/markup-compatibility/2006">
          <mc:Choice Requires="x14">
            <control shapeId="1119" r:id="rId5" name="Group Box 95">
              <controlPr defaultSize="0" print="0" autoFill="0" autoPict="0">
                <anchor moveWithCells="1">
                  <from>
                    <xdr:col>32</xdr:col>
                    <xdr:colOff>0</xdr:colOff>
                    <xdr:row>16</xdr:row>
                    <xdr:rowOff>0</xdr:rowOff>
                  </from>
                  <to>
                    <xdr:col>36</xdr:col>
                    <xdr:colOff>0</xdr:colOff>
                    <xdr:row>17</xdr:row>
                    <xdr:rowOff>22860</xdr:rowOff>
                  </to>
                </anchor>
              </controlPr>
            </control>
          </mc:Choice>
        </mc:AlternateContent>
        <mc:AlternateContent xmlns:mc="http://schemas.openxmlformats.org/markup-compatibility/2006">
          <mc:Choice Requires="x14">
            <control shapeId="1120" r:id="rId6" name="Option Button 96">
              <controlPr defaultSize="0" autoFill="0" autoLine="0" autoPict="0">
                <anchor moveWithCells="1">
                  <from>
                    <xdr:col>32</xdr:col>
                    <xdr:colOff>121920</xdr:colOff>
                    <xdr:row>16</xdr:row>
                    <xdr:rowOff>30480</xdr:rowOff>
                  </from>
                  <to>
                    <xdr:col>33</xdr:col>
                    <xdr:colOff>251460</xdr:colOff>
                    <xdr:row>17</xdr:row>
                    <xdr:rowOff>0</xdr:rowOff>
                  </to>
                </anchor>
              </controlPr>
            </control>
          </mc:Choice>
        </mc:AlternateContent>
        <mc:AlternateContent xmlns:mc="http://schemas.openxmlformats.org/markup-compatibility/2006">
          <mc:Choice Requires="x14">
            <control shapeId="1123" r:id="rId7" name="Option Button 99">
              <controlPr defaultSize="0" autoFill="0" autoLine="0" autoPict="0">
                <anchor moveWithCells="1">
                  <from>
                    <xdr:col>34</xdr:col>
                    <xdr:colOff>68580</xdr:colOff>
                    <xdr:row>16</xdr:row>
                    <xdr:rowOff>38100</xdr:rowOff>
                  </from>
                  <to>
                    <xdr:col>35</xdr:col>
                    <xdr:colOff>289560</xdr:colOff>
                    <xdr:row>16</xdr:row>
                    <xdr:rowOff>228600</xdr:rowOff>
                  </to>
                </anchor>
              </controlPr>
            </control>
          </mc:Choice>
        </mc:AlternateContent>
        <mc:AlternateContent xmlns:mc="http://schemas.openxmlformats.org/markup-compatibility/2006">
          <mc:Choice Requires="x14">
            <control shapeId="1130" r:id="rId8" name="Group Box 106">
              <controlPr defaultSize="0" print="0" autoFill="0" autoPict="0" macro="[0]!グループ106_Click">
                <anchor moveWithCells="1">
                  <from>
                    <xdr:col>31</xdr:col>
                    <xdr:colOff>251460</xdr:colOff>
                    <xdr:row>17</xdr:row>
                    <xdr:rowOff>0</xdr:rowOff>
                  </from>
                  <to>
                    <xdr:col>35</xdr:col>
                    <xdr:colOff>297180</xdr:colOff>
                    <xdr:row>18</xdr:row>
                    <xdr:rowOff>160020</xdr:rowOff>
                  </to>
                </anchor>
              </controlPr>
            </control>
          </mc:Choice>
        </mc:AlternateContent>
        <mc:AlternateContent xmlns:mc="http://schemas.openxmlformats.org/markup-compatibility/2006">
          <mc:Choice Requires="x14">
            <control shapeId="1131" r:id="rId9" name="Option Button 107">
              <controlPr defaultSize="0" autoFill="0" autoLine="0" autoPict="0">
                <anchor moveWithCells="1">
                  <from>
                    <xdr:col>32</xdr:col>
                    <xdr:colOff>121920</xdr:colOff>
                    <xdr:row>17</xdr:row>
                    <xdr:rowOff>83820</xdr:rowOff>
                  </from>
                  <to>
                    <xdr:col>33</xdr:col>
                    <xdr:colOff>198120</xdr:colOff>
                    <xdr:row>18</xdr:row>
                    <xdr:rowOff>99060</xdr:rowOff>
                  </to>
                </anchor>
              </controlPr>
            </control>
          </mc:Choice>
        </mc:AlternateContent>
        <mc:AlternateContent xmlns:mc="http://schemas.openxmlformats.org/markup-compatibility/2006">
          <mc:Choice Requires="x14">
            <control shapeId="1132" r:id="rId10" name="Option Button 108">
              <controlPr defaultSize="0" autoFill="0" autoLine="0" autoPict="0">
                <anchor moveWithCells="1">
                  <from>
                    <xdr:col>34</xdr:col>
                    <xdr:colOff>68580</xdr:colOff>
                    <xdr:row>17</xdr:row>
                    <xdr:rowOff>83820</xdr:rowOff>
                  </from>
                  <to>
                    <xdr:col>35</xdr:col>
                    <xdr:colOff>220980</xdr:colOff>
                    <xdr:row>18</xdr:row>
                    <xdr:rowOff>99060</xdr:rowOff>
                  </to>
                </anchor>
              </controlPr>
            </control>
          </mc:Choice>
        </mc:AlternateContent>
        <mc:AlternateContent xmlns:mc="http://schemas.openxmlformats.org/markup-compatibility/2006">
          <mc:Choice Requires="x14">
            <control shapeId="1162" r:id="rId11" name="Check Box 138">
              <controlPr defaultSize="0" autoFill="0" autoLine="0" autoPict="0">
                <anchor moveWithCells="1">
                  <from>
                    <xdr:col>13</xdr:col>
                    <xdr:colOff>15240</xdr:colOff>
                    <xdr:row>32</xdr:row>
                    <xdr:rowOff>22860</xdr:rowOff>
                  </from>
                  <to>
                    <xdr:col>15</xdr:col>
                    <xdr:colOff>7620</xdr:colOff>
                    <xdr:row>32</xdr:row>
                    <xdr:rowOff>213360</xdr:rowOff>
                  </to>
                </anchor>
              </controlPr>
            </control>
          </mc:Choice>
        </mc:AlternateContent>
        <mc:AlternateContent xmlns:mc="http://schemas.openxmlformats.org/markup-compatibility/2006">
          <mc:Choice Requires="x14">
            <control shapeId="1163" r:id="rId12" name="Check Box 139">
              <controlPr defaultSize="0" autoFill="0" autoLine="0" autoPict="0">
                <anchor moveWithCells="1">
                  <from>
                    <xdr:col>10</xdr:col>
                    <xdr:colOff>22860</xdr:colOff>
                    <xdr:row>32</xdr:row>
                    <xdr:rowOff>22860</xdr:rowOff>
                  </from>
                  <to>
                    <xdr:col>12</xdr:col>
                    <xdr:colOff>152400</xdr:colOff>
                    <xdr:row>32</xdr:row>
                    <xdr:rowOff>220980</xdr:rowOff>
                  </to>
                </anchor>
              </controlPr>
            </control>
          </mc:Choice>
        </mc:AlternateContent>
        <mc:AlternateContent xmlns:mc="http://schemas.openxmlformats.org/markup-compatibility/2006">
          <mc:Choice Requires="x14">
            <control shapeId="1164" r:id="rId13" name="Check Box 140">
              <controlPr defaultSize="0" autoFill="0" autoLine="0" autoPict="0">
                <anchor moveWithCells="1">
                  <from>
                    <xdr:col>15</xdr:col>
                    <xdr:colOff>152400</xdr:colOff>
                    <xdr:row>32</xdr:row>
                    <xdr:rowOff>22860</xdr:rowOff>
                  </from>
                  <to>
                    <xdr:col>17</xdr:col>
                    <xdr:colOff>251460</xdr:colOff>
                    <xdr:row>32</xdr:row>
                    <xdr:rowOff>213360</xdr:rowOff>
                  </to>
                </anchor>
              </controlPr>
            </control>
          </mc:Choice>
        </mc:AlternateContent>
        <mc:AlternateContent xmlns:mc="http://schemas.openxmlformats.org/markup-compatibility/2006">
          <mc:Choice Requires="x14">
            <control shapeId="1249" r:id="rId14" name="Check Box 225">
              <controlPr defaultSize="0" autoFill="0" autoLine="0" autoPict="0">
                <anchor moveWithCells="1">
                  <from>
                    <xdr:col>1</xdr:col>
                    <xdr:colOff>38100</xdr:colOff>
                    <xdr:row>41</xdr:row>
                    <xdr:rowOff>22860</xdr:rowOff>
                  </from>
                  <to>
                    <xdr:col>4</xdr:col>
                    <xdr:colOff>106680</xdr:colOff>
                    <xdr:row>41</xdr:row>
                    <xdr:rowOff>213360</xdr:rowOff>
                  </to>
                </anchor>
              </controlPr>
            </control>
          </mc:Choice>
        </mc:AlternateContent>
        <mc:AlternateContent xmlns:mc="http://schemas.openxmlformats.org/markup-compatibility/2006">
          <mc:Choice Requires="x14">
            <control shapeId="1250" r:id="rId15" name="Check Box 226">
              <controlPr defaultSize="0" autoFill="0" autoLine="0" autoPict="0">
                <anchor moveWithCells="1">
                  <from>
                    <xdr:col>16</xdr:col>
                    <xdr:colOff>76200</xdr:colOff>
                    <xdr:row>22</xdr:row>
                    <xdr:rowOff>30480</xdr:rowOff>
                  </from>
                  <to>
                    <xdr:col>18</xdr:col>
                    <xdr:colOff>175260</xdr:colOff>
                    <xdr:row>22</xdr:row>
                    <xdr:rowOff>213360</xdr:rowOff>
                  </to>
                </anchor>
              </controlPr>
            </control>
          </mc:Choice>
        </mc:AlternateContent>
        <mc:AlternateContent xmlns:mc="http://schemas.openxmlformats.org/markup-compatibility/2006">
          <mc:Choice Requires="x14">
            <control shapeId="1251" r:id="rId16" name="Check Box 227">
              <controlPr defaultSize="0" autoFill="0" autoLine="0" autoPict="0">
                <anchor moveWithCells="1">
                  <from>
                    <xdr:col>9</xdr:col>
                    <xdr:colOff>0</xdr:colOff>
                    <xdr:row>41</xdr:row>
                    <xdr:rowOff>22860</xdr:rowOff>
                  </from>
                  <to>
                    <xdr:col>12</xdr:col>
                    <xdr:colOff>152400</xdr:colOff>
                    <xdr:row>41</xdr:row>
                    <xdr:rowOff>213360</xdr:rowOff>
                  </to>
                </anchor>
              </controlPr>
            </control>
          </mc:Choice>
        </mc:AlternateContent>
        <mc:AlternateContent xmlns:mc="http://schemas.openxmlformats.org/markup-compatibility/2006">
          <mc:Choice Requires="x14">
            <control shapeId="1252" r:id="rId17" name="Check Box 228">
              <controlPr defaultSize="0" autoFill="0" autoLine="0" autoPict="0">
                <anchor moveWithCells="1">
                  <from>
                    <xdr:col>7</xdr:col>
                    <xdr:colOff>228600</xdr:colOff>
                    <xdr:row>43</xdr:row>
                    <xdr:rowOff>30480</xdr:rowOff>
                  </from>
                  <to>
                    <xdr:col>13</xdr:col>
                    <xdr:colOff>60960</xdr:colOff>
                    <xdr:row>43</xdr:row>
                    <xdr:rowOff>190500</xdr:rowOff>
                  </to>
                </anchor>
              </controlPr>
            </control>
          </mc:Choice>
        </mc:AlternateContent>
        <mc:AlternateContent xmlns:mc="http://schemas.openxmlformats.org/markup-compatibility/2006">
          <mc:Choice Requires="x14">
            <control shapeId="1253" r:id="rId18" name="Check Box 229">
              <controlPr defaultSize="0" autoFill="0" autoLine="0" autoPict="0">
                <anchor moveWithCells="1">
                  <from>
                    <xdr:col>1</xdr:col>
                    <xdr:colOff>38100</xdr:colOff>
                    <xdr:row>42</xdr:row>
                    <xdr:rowOff>22860</xdr:rowOff>
                  </from>
                  <to>
                    <xdr:col>4</xdr:col>
                    <xdr:colOff>60960</xdr:colOff>
                    <xdr:row>42</xdr:row>
                    <xdr:rowOff>220980</xdr:rowOff>
                  </to>
                </anchor>
              </controlPr>
            </control>
          </mc:Choice>
        </mc:AlternateContent>
        <mc:AlternateContent xmlns:mc="http://schemas.openxmlformats.org/markup-compatibility/2006">
          <mc:Choice Requires="x14">
            <control shapeId="1254" r:id="rId19" name="Check Box 230">
              <controlPr defaultSize="0" autoFill="0" autoLine="0" autoPict="0">
                <anchor moveWithCells="1">
                  <from>
                    <xdr:col>5</xdr:col>
                    <xdr:colOff>15240</xdr:colOff>
                    <xdr:row>42</xdr:row>
                    <xdr:rowOff>15240</xdr:rowOff>
                  </from>
                  <to>
                    <xdr:col>7</xdr:col>
                    <xdr:colOff>182880</xdr:colOff>
                    <xdr:row>42</xdr:row>
                    <xdr:rowOff>213360</xdr:rowOff>
                  </to>
                </anchor>
              </controlPr>
            </control>
          </mc:Choice>
        </mc:AlternateContent>
        <mc:AlternateContent xmlns:mc="http://schemas.openxmlformats.org/markup-compatibility/2006">
          <mc:Choice Requires="x14">
            <control shapeId="1255" r:id="rId20" name="Check Box 231">
              <controlPr defaultSize="0" autoFill="0" autoLine="0" autoPict="0">
                <anchor moveWithCells="1">
                  <from>
                    <xdr:col>14</xdr:col>
                    <xdr:colOff>7620</xdr:colOff>
                    <xdr:row>42</xdr:row>
                    <xdr:rowOff>15240</xdr:rowOff>
                  </from>
                  <to>
                    <xdr:col>18</xdr:col>
                    <xdr:colOff>0</xdr:colOff>
                    <xdr:row>42</xdr:row>
                    <xdr:rowOff>213360</xdr:rowOff>
                  </to>
                </anchor>
              </controlPr>
            </control>
          </mc:Choice>
        </mc:AlternateContent>
        <mc:AlternateContent xmlns:mc="http://schemas.openxmlformats.org/markup-compatibility/2006">
          <mc:Choice Requires="x14">
            <control shapeId="1256" r:id="rId21" name="Check Box 232">
              <controlPr defaultSize="0" autoFill="0" autoLine="0" autoPict="0">
                <anchor moveWithCells="1">
                  <from>
                    <xdr:col>5</xdr:col>
                    <xdr:colOff>7620</xdr:colOff>
                    <xdr:row>39</xdr:row>
                    <xdr:rowOff>22860</xdr:rowOff>
                  </from>
                  <to>
                    <xdr:col>9</xdr:col>
                    <xdr:colOff>175260</xdr:colOff>
                    <xdr:row>39</xdr:row>
                    <xdr:rowOff>213360</xdr:rowOff>
                  </to>
                </anchor>
              </controlPr>
            </control>
          </mc:Choice>
        </mc:AlternateContent>
        <mc:AlternateContent xmlns:mc="http://schemas.openxmlformats.org/markup-compatibility/2006">
          <mc:Choice Requires="x14">
            <control shapeId="1257" r:id="rId22" name="Check Box 233">
              <controlPr defaultSize="0" autoFill="0" autoLine="0" autoPict="0">
                <anchor moveWithCells="1">
                  <from>
                    <xdr:col>13</xdr:col>
                    <xdr:colOff>304800</xdr:colOff>
                    <xdr:row>41</xdr:row>
                    <xdr:rowOff>7620</xdr:rowOff>
                  </from>
                  <to>
                    <xdr:col>16</xdr:col>
                    <xdr:colOff>182880</xdr:colOff>
                    <xdr:row>41</xdr:row>
                    <xdr:rowOff>213360</xdr:rowOff>
                  </to>
                </anchor>
              </controlPr>
            </control>
          </mc:Choice>
        </mc:AlternateContent>
        <mc:AlternateContent xmlns:mc="http://schemas.openxmlformats.org/markup-compatibility/2006">
          <mc:Choice Requires="x14">
            <control shapeId="1258" r:id="rId23" name="Check Box 234">
              <controlPr defaultSize="0" autoFill="0" autoLine="0" autoPict="0">
                <anchor moveWithCells="1">
                  <from>
                    <xdr:col>5</xdr:col>
                    <xdr:colOff>22860</xdr:colOff>
                    <xdr:row>41</xdr:row>
                    <xdr:rowOff>22860</xdr:rowOff>
                  </from>
                  <to>
                    <xdr:col>8</xdr:col>
                    <xdr:colOff>213360</xdr:colOff>
                    <xdr:row>41</xdr:row>
                    <xdr:rowOff>213360</xdr:rowOff>
                  </to>
                </anchor>
              </controlPr>
            </control>
          </mc:Choice>
        </mc:AlternateContent>
        <mc:AlternateContent xmlns:mc="http://schemas.openxmlformats.org/markup-compatibility/2006">
          <mc:Choice Requires="x14">
            <control shapeId="1259" r:id="rId24" name="Check Box 235">
              <controlPr defaultSize="0" autoFill="0" autoLine="0" autoPict="0">
                <anchor moveWithCells="1">
                  <from>
                    <xdr:col>1</xdr:col>
                    <xdr:colOff>38100</xdr:colOff>
                    <xdr:row>46</xdr:row>
                    <xdr:rowOff>22860</xdr:rowOff>
                  </from>
                  <to>
                    <xdr:col>3</xdr:col>
                    <xdr:colOff>137160</xdr:colOff>
                    <xdr:row>46</xdr:row>
                    <xdr:rowOff>220980</xdr:rowOff>
                  </to>
                </anchor>
              </controlPr>
            </control>
          </mc:Choice>
        </mc:AlternateContent>
        <mc:AlternateContent xmlns:mc="http://schemas.openxmlformats.org/markup-compatibility/2006">
          <mc:Choice Requires="x14">
            <control shapeId="1260" r:id="rId25" name="Check Box 236">
              <controlPr defaultSize="0" autoFill="0" autoLine="0" autoPict="0">
                <anchor moveWithCells="1">
                  <from>
                    <xdr:col>4</xdr:col>
                    <xdr:colOff>22860</xdr:colOff>
                    <xdr:row>46</xdr:row>
                    <xdr:rowOff>7620</xdr:rowOff>
                  </from>
                  <to>
                    <xdr:col>6</xdr:col>
                    <xdr:colOff>175260</xdr:colOff>
                    <xdr:row>46</xdr:row>
                    <xdr:rowOff>213360</xdr:rowOff>
                  </to>
                </anchor>
              </controlPr>
            </control>
          </mc:Choice>
        </mc:AlternateContent>
        <mc:AlternateContent xmlns:mc="http://schemas.openxmlformats.org/markup-compatibility/2006">
          <mc:Choice Requires="x14">
            <control shapeId="1261" r:id="rId26" name="Check Box 237">
              <controlPr defaultSize="0" autoFill="0" autoLine="0" autoPict="0">
                <anchor moveWithCells="1">
                  <from>
                    <xdr:col>7</xdr:col>
                    <xdr:colOff>38100</xdr:colOff>
                    <xdr:row>46</xdr:row>
                    <xdr:rowOff>30480</xdr:rowOff>
                  </from>
                  <to>
                    <xdr:col>9</xdr:col>
                    <xdr:colOff>137160</xdr:colOff>
                    <xdr:row>46</xdr:row>
                    <xdr:rowOff>220980</xdr:rowOff>
                  </to>
                </anchor>
              </controlPr>
            </control>
          </mc:Choice>
        </mc:AlternateContent>
        <mc:AlternateContent xmlns:mc="http://schemas.openxmlformats.org/markup-compatibility/2006">
          <mc:Choice Requires="x14">
            <control shapeId="1262" r:id="rId27" name="Check Box 238">
              <controlPr defaultSize="0" autoFill="0" autoLine="0" autoPict="0">
                <anchor moveWithCells="1">
                  <from>
                    <xdr:col>10</xdr:col>
                    <xdr:colOff>22860</xdr:colOff>
                    <xdr:row>46</xdr:row>
                    <xdr:rowOff>22860</xdr:rowOff>
                  </from>
                  <to>
                    <xdr:col>12</xdr:col>
                    <xdr:colOff>152400</xdr:colOff>
                    <xdr:row>46</xdr:row>
                    <xdr:rowOff>220980</xdr:rowOff>
                  </to>
                </anchor>
              </controlPr>
            </control>
          </mc:Choice>
        </mc:AlternateContent>
        <mc:AlternateContent xmlns:mc="http://schemas.openxmlformats.org/markup-compatibility/2006">
          <mc:Choice Requires="x14">
            <control shapeId="1263" r:id="rId28" name="Check Box 239">
              <controlPr defaultSize="0" autoFill="0" autoLine="0" autoPict="0">
                <anchor moveWithCells="1">
                  <from>
                    <xdr:col>13</xdr:col>
                    <xdr:colOff>30480</xdr:colOff>
                    <xdr:row>47</xdr:row>
                    <xdr:rowOff>22860</xdr:rowOff>
                  </from>
                  <to>
                    <xdr:col>15</xdr:col>
                    <xdr:colOff>213360</xdr:colOff>
                    <xdr:row>48</xdr:row>
                    <xdr:rowOff>0</xdr:rowOff>
                  </to>
                </anchor>
              </controlPr>
            </control>
          </mc:Choice>
        </mc:AlternateContent>
        <mc:AlternateContent xmlns:mc="http://schemas.openxmlformats.org/markup-compatibility/2006">
          <mc:Choice Requires="x14">
            <control shapeId="1264" r:id="rId29" name="Check Box 240">
              <controlPr defaultSize="0" autoFill="0" autoLine="0" autoPict="0">
                <anchor moveWithCells="1">
                  <from>
                    <xdr:col>13</xdr:col>
                    <xdr:colOff>38100</xdr:colOff>
                    <xdr:row>46</xdr:row>
                    <xdr:rowOff>30480</xdr:rowOff>
                  </from>
                  <to>
                    <xdr:col>15</xdr:col>
                    <xdr:colOff>76200</xdr:colOff>
                    <xdr:row>46</xdr:row>
                    <xdr:rowOff>220980</xdr:rowOff>
                  </to>
                </anchor>
              </controlPr>
            </control>
          </mc:Choice>
        </mc:AlternateContent>
        <mc:AlternateContent xmlns:mc="http://schemas.openxmlformats.org/markup-compatibility/2006">
          <mc:Choice Requires="x14">
            <control shapeId="1265" r:id="rId30" name="Check Box 241">
              <controlPr defaultSize="0" autoFill="0" autoLine="0" autoPict="0">
                <anchor moveWithCells="1">
                  <from>
                    <xdr:col>1</xdr:col>
                    <xdr:colOff>30480</xdr:colOff>
                    <xdr:row>47</xdr:row>
                    <xdr:rowOff>22860</xdr:rowOff>
                  </from>
                  <to>
                    <xdr:col>3</xdr:col>
                    <xdr:colOff>137160</xdr:colOff>
                    <xdr:row>47</xdr:row>
                    <xdr:rowOff>213360</xdr:rowOff>
                  </to>
                </anchor>
              </controlPr>
            </control>
          </mc:Choice>
        </mc:AlternateContent>
        <mc:AlternateContent xmlns:mc="http://schemas.openxmlformats.org/markup-compatibility/2006">
          <mc:Choice Requires="x14">
            <control shapeId="1266" r:id="rId31" name="Check Box 242">
              <controlPr defaultSize="0" autoFill="0" autoLine="0" autoPict="0">
                <anchor moveWithCells="1">
                  <from>
                    <xdr:col>7</xdr:col>
                    <xdr:colOff>45720</xdr:colOff>
                    <xdr:row>47</xdr:row>
                    <xdr:rowOff>30480</xdr:rowOff>
                  </from>
                  <to>
                    <xdr:col>9</xdr:col>
                    <xdr:colOff>160020</xdr:colOff>
                    <xdr:row>47</xdr:row>
                    <xdr:rowOff>220980</xdr:rowOff>
                  </to>
                </anchor>
              </controlPr>
            </control>
          </mc:Choice>
        </mc:AlternateContent>
        <mc:AlternateContent xmlns:mc="http://schemas.openxmlformats.org/markup-compatibility/2006">
          <mc:Choice Requires="x14">
            <control shapeId="1267" r:id="rId32" name="Check Box 243">
              <controlPr defaultSize="0" autoFill="0" autoLine="0" autoPict="0">
                <anchor moveWithCells="1">
                  <from>
                    <xdr:col>10</xdr:col>
                    <xdr:colOff>22860</xdr:colOff>
                    <xdr:row>47</xdr:row>
                    <xdr:rowOff>22860</xdr:rowOff>
                  </from>
                  <to>
                    <xdr:col>12</xdr:col>
                    <xdr:colOff>137160</xdr:colOff>
                    <xdr:row>47</xdr:row>
                    <xdr:rowOff>220980</xdr:rowOff>
                  </to>
                </anchor>
              </controlPr>
            </control>
          </mc:Choice>
        </mc:AlternateContent>
        <mc:AlternateContent xmlns:mc="http://schemas.openxmlformats.org/markup-compatibility/2006">
          <mc:Choice Requires="x14">
            <control shapeId="1268" r:id="rId33" name="Check Box 244">
              <controlPr defaultSize="0" autoFill="0" autoLine="0" autoPict="0">
                <anchor moveWithCells="1">
                  <from>
                    <xdr:col>4</xdr:col>
                    <xdr:colOff>7620</xdr:colOff>
                    <xdr:row>47</xdr:row>
                    <xdr:rowOff>7620</xdr:rowOff>
                  </from>
                  <to>
                    <xdr:col>6</xdr:col>
                    <xdr:colOff>152400</xdr:colOff>
                    <xdr:row>47</xdr:row>
                    <xdr:rowOff>213360</xdr:rowOff>
                  </to>
                </anchor>
              </controlPr>
            </control>
          </mc:Choice>
        </mc:AlternateContent>
        <mc:AlternateContent xmlns:mc="http://schemas.openxmlformats.org/markup-compatibility/2006">
          <mc:Choice Requires="x14">
            <control shapeId="1273" r:id="rId34" name="Check Box 249">
              <controlPr defaultSize="0" autoFill="0" autoLine="0" autoPict="0">
                <anchor moveWithCells="1">
                  <from>
                    <xdr:col>32</xdr:col>
                    <xdr:colOff>83820</xdr:colOff>
                    <xdr:row>19</xdr:row>
                    <xdr:rowOff>30480</xdr:rowOff>
                  </from>
                  <to>
                    <xdr:col>35</xdr:col>
                    <xdr:colOff>327660</xdr:colOff>
                    <xdr:row>20</xdr:row>
                    <xdr:rowOff>175260</xdr:rowOff>
                  </to>
                </anchor>
              </controlPr>
            </control>
          </mc:Choice>
        </mc:AlternateContent>
        <mc:AlternateContent xmlns:mc="http://schemas.openxmlformats.org/markup-compatibility/2006">
          <mc:Choice Requires="x14">
            <control shapeId="1276" r:id="rId35" name="Check Box 252">
              <controlPr defaultSize="0" autoFill="0" autoLine="0" autoPict="0">
                <anchor moveWithCells="1">
                  <from>
                    <xdr:col>20</xdr:col>
                    <xdr:colOff>60960</xdr:colOff>
                    <xdr:row>24</xdr:row>
                    <xdr:rowOff>22860</xdr:rowOff>
                  </from>
                  <to>
                    <xdr:col>22</xdr:col>
                    <xdr:colOff>251460</xdr:colOff>
                    <xdr:row>25</xdr:row>
                    <xdr:rowOff>7620</xdr:rowOff>
                  </to>
                </anchor>
              </controlPr>
            </control>
          </mc:Choice>
        </mc:AlternateContent>
        <mc:AlternateContent xmlns:mc="http://schemas.openxmlformats.org/markup-compatibility/2006">
          <mc:Choice Requires="x14">
            <control shapeId="1277" r:id="rId36" name="Check Box 253">
              <controlPr defaultSize="0" autoFill="0" autoLine="0" autoPict="0">
                <anchor moveWithCells="1">
                  <from>
                    <xdr:col>20</xdr:col>
                    <xdr:colOff>45720</xdr:colOff>
                    <xdr:row>27</xdr:row>
                    <xdr:rowOff>22860</xdr:rowOff>
                  </from>
                  <to>
                    <xdr:col>22</xdr:col>
                    <xdr:colOff>175260</xdr:colOff>
                    <xdr:row>27</xdr:row>
                    <xdr:rowOff>213360</xdr:rowOff>
                  </to>
                </anchor>
              </controlPr>
            </control>
          </mc:Choice>
        </mc:AlternateContent>
        <mc:AlternateContent xmlns:mc="http://schemas.openxmlformats.org/markup-compatibility/2006">
          <mc:Choice Requires="x14">
            <control shapeId="1278" r:id="rId37" name="Check Box 254">
              <controlPr defaultSize="0" autoFill="0" autoLine="0" autoPict="0">
                <anchor moveWithCells="1">
                  <from>
                    <xdr:col>20</xdr:col>
                    <xdr:colOff>60960</xdr:colOff>
                    <xdr:row>29</xdr:row>
                    <xdr:rowOff>22860</xdr:rowOff>
                  </from>
                  <to>
                    <xdr:col>23</xdr:col>
                    <xdr:colOff>30480</xdr:colOff>
                    <xdr:row>29</xdr:row>
                    <xdr:rowOff>220980</xdr:rowOff>
                  </to>
                </anchor>
              </controlPr>
            </control>
          </mc:Choice>
        </mc:AlternateContent>
        <mc:AlternateContent xmlns:mc="http://schemas.openxmlformats.org/markup-compatibility/2006">
          <mc:Choice Requires="x14">
            <control shapeId="1279" r:id="rId38" name="Check Box 255">
              <controlPr defaultSize="0" autoFill="0" autoLine="0" autoPict="0">
                <anchor moveWithCells="1">
                  <from>
                    <xdr:col>8</xdr:col>
                    <xdr:colOff>228600</xdr:colOff>
                    <xdr:row>42</xdr:row>
                    <xdr:rowOff>7620</xdr:rowOff>
                  </from>
                  <to>
                    <xdr:col>12</xdr:col>
                    <xdr:colOff>0</xdr:colOff>
                    <xdr:row>42</xdr:row>
                    <xdr:rowOff>213360</xdr:rowOff>
                  </to>
                </anchor>
              </controlPr>
            </control>
          </mc:Choice>
        </mc:AlternateContent>
        <mc:AlternateContent xmlns:mc="http://schemas.openxmlformats.org/markup-compatibility/2006">
          <mc:Choice Requires="x14">
            <control shapeId="1280" r:id="rId39" name="Check Box 256">
              <controlPr defaultSize="0" autoFill="0" autoLine="0" autoPict="0">
                <anchor moveWithCells="1">
                  <from>
                    <xdr:col>21</xdr:col>
                    <xdr:colOff>30480</xdr:colOff>
                    <xdr:row>32</xdr:row>
                    <xdr:rowOff>30480</xdr:rowOff>
                  </from>
                  <to>
                    <xdr:col>25</xdr:col>
                    <xdr:colOff>7620</xdr:colOff>
                    <xdr:row>32</xdr:row>
                    <xdr:rowOff>220980</xdr:rowOff>
                  </to>
                </anchor>
              </controlPr>
            </control>
          </mc:Choice>
        </mc:AlternateContent>
        <mc:AlternateContent xmlns:mc="http://schemas.openxmlformats.org/markup-compatibility/2006">
          <mc:Choice Requires="x14">
            <control shapeId="1282" r:id="rId40" name="Check Box 258">
              <controlPr defaultSize="0" autoFill="0" autoLine="0" autoPict="0">
                <anchor moveWithCells="1">
                  <from>
                    <xdr:col>21</xdr:col>
                    <xdr:colOff>22860</xdr:colOff>
                    <xdr:row>34</xdr:row>
                    <xdr:rowOff>22860</xdr:rowOff>
                  </from>
                  <to>
                    <xdr:col>23</xdr:col>
                    <xdr:colOff>160020</xdr:colOff>
                    <xdr:row>34</xdr:row>
                    <xdr:rowOff>213360</xdr:rowOff>
                  </to>
                </anchor>
              </controlPr>
            </control>
          </mc:Choice>
        </mc:AlternateContent>
        <mc:AlternateContent xmlns:mc="http://schemas.openxmlformats.org/markup-compatibility/2006">
          <mc:Choice Requires="x14">
            <control shapeId="1283" r:id="rId41" name="Check Box 259">
              <controlPr defaultSize="0" autoFill="0" autoLine="0" autoPict="0">
                <anchor moveWithCells="1">
                  <from>
                    <xdr:col>21</xdr:col>
                    <xdr:colOff>30480</xdr:colOff>
                    <xdr:row>36</xdr:row>
                    <xdr:rowOff>7620</xdr:rowOff>
                  </from>
                  <to>
                    <xdr:col>23</xdr:col>
                    <xdr:colOff>68580</xdr:colOff>
                    <xdr:row>36</xdr:row>
                    <xdr:rowOff>213360</xdr:rowOff>
                  </to>
                </anchor>
              </controlPr>
            </control>
          </mc:Choice>
        </mc:AlternateContent>
        <mc:AlternateContent xmlns:mc="http://schemas.openxmlformats.org/markup-compatibility/2006">
          <mc:Choice Requires="x14">
            <control shapeId="1343" r:id="rId42" name="Check Box 319">
              <controlPr defaultSize="0" autoFill="0" autoLine="0" autoPict="0">
                <anchor moveWithCells="1">
                  <from>
                    <xdr:col>13</xdr:col>
                    <xdr:colOff>297180</xdr:colOff>
                    <xdr:row>43</xdr:row>
                    <xdr:rowOff>15240</xdr:rowOff>
                  </from>
                  <to>
                    <xdr:col>18</xdr:col>
                    <xdr:colOff>251460</xdr:colOff>
                    <xdr:row>43</xdr:row>
                    <xdr:rowOff>213360</xdr:rowOff>
                  </to>
                </anchor>
              </controlPr>
            </control>
          </mc:Choice>
        </mc:AlternateContent>
        <mc:AlternateContent xmlns:mc="http://schemas.openxmlformats.org/markup-compatibility/2006">
          <mc:Choice Requires="x14">
            <control shapeId="1344" r:id="rId43" name="Check Box 320">
              <controlPr defaultSize="0" autoFill="0" autoLine="0" autoPict="0">
                <anchor moveWithCells="1">
                  <from>
                    <xdr:col>1</xdr:col>
                    <xdr:colOff>38100</xdr:colOff>
                    <xdr:row>44</xdr:row>
                    <xdr:rowOff>38100</xdr:rowOff>
                  </from>
                  <to>
                    <xdr:col>6</xdr:col>
                    <xdr:colOff>99060</xdr:colOff>
                    <xdr:row>44</xdr:row>
                    <xdr:rowOff>198120</xdr:rowOff>
                  </to>
                </anchor>
              </controlPr>
            </control>
          </mc:Choice>
        </mc:AlternateContent>
        <mc:AlternateContent xmlns:mc="http://schemas.openxmlformats.org/markup-compatibility/2006">
          <mc:Choice Requires="x14">
            <control shapeId="1348" r:id="rId44" name="Check Box 324">
              <controlPr defaultSize="0" autoFill="0" autoLine="0" autoPict="0">
                <anchor moveWithCells="1">
                  <from>
                    <xdr:col>23</xdr:col>
                    <xdr:colOff>38100</xdr:colOff>
                    <xdr:row>27</xdr:row>
                    <xdr:rowOff>22860</xdr:rowOff>
                  </from>
                  <to>
                    <xdr:col>27</xdr:col>
                    <xdr:colOff>121920</xdr:colOff>
                    <xdr:row>27</xdr:row>
                    <xdr:rowOff>220980</xdr:rowOff>
                  </to>
                </anchor>
              </controlPr>
            </control>
          </mc:Choice>
        </mc:AlternateContent>
        <mc:AlternateContent xmlns:mc="http://schemas.openxmlformats.org/markup-compatibility/2006">
          <mc:Choice Requires="x14">
            <control shapeId="1352" r:id="rId45" name="Check Box 328">
              <controlPr defaultSize="0" autoFill="0" autoLine="0" autoPict="0">
                <anchor moveWithCells="1">
                  <from>
                    <xdr:col>21</xdr:col>
                    <xdr:colOff>30480</xdr:colOff>
                    <xdr:row>38</xdr:row>
                    <xdr:rowOff>22860</xdr:rowOff>
                  </from>
                  <to>
                    <xdr:col>24</xdr:col>
                    <xdr:colOff>0</xdr:colOff>
                    <xdr:row>39</xdr:row>
                    <xdr:rowOff>0</xdr:rowOff>
                  </to>
                </anchor>
              </controlPr>
            </control>
          </mc:Choice>
        </mc:AlternateContent>
        <mc:AlternateContent xmlns:mc="http://schemas.openxmlformats.org/markup-compatibility/2006">
          <mc:Choice Requires="x14">
            <control shapeId="1356" r:id="rId46" name="Check Box 332">
              <controlPr defaultSize="0" autoFill="0" autoLine="0" autoPict="0">
                <anchor moveWithCells="1">
                  <from>
                    <xdr:col>28</xdr:col>
                    <xdr:colOff>22860</xdr:colOff>
                    <xdr:row>19</xdr:row>
                    <xdr:rowOff>30480</xdr:rowOff>
                  </from>
                  <to>
                    <xdr:col>30</xdr:col>
                    <xdr:colOff>304800</xdr:colOff>
                    <xdr:row>20</xdr:row>
                    <xdr:rowOff>175260</xdr:rowOff>
                  </to>
                </anchor>
              </controlPr>
            </control>
          </mc:Choice>
        </mc:AlternateContent>
        <mc:AlternateContent xmlns:mc="http://schemas.openxmlformats.org/markup-compatibility/2006">
          <mc:Choice Requires="x14">
            <control shapeId="1357" r:id="rId47" name="Check Box 333">
              <controlPr defaultSize="0" autoFill="0" autoLine="0" autoPict="0">
                <anchor moveWithCells="1">
                  <from>
                    <xdr:col>23</xdr:col>
                    <xdr:colOff>53340</xdr:colOff>
                    <xdr:row>19</xdr:row>
                    <xdr:rowOff>53340</xdr:rowOff>
                  </from>
                  <to>
                    <xdr:col>26</xdr:col>
                    <xdr:colOff>137160</xdr:colOff>
                    <xdr:row>20</xdr:row>
                    <xdr:rowOff>182880</xdr:rowOff>
                  </to>
                </anchor>
              </controlPr>
            </control>
          </mc:Choice>
        </mc:AlternateContent>
        <mc:AlternateContent xmlns:mc="http://schemas.openxmlformats.org/markup-compatibility/2006">
          <mc:Choice Requires="x14">
            <control shapeId="1358" r:id="rId48" name="Check Box 334">
              <controlPr defaultSize="0" autoFill="0" autoLine="0" autoPict="0">
                <anchor moveWithCells="1">
                  <from>
                    <xdr:col>7</xdr:col>
                    <xdr:colOff>236220</xdr:colOff>
                    <xdr:row>44</xdr:row>
                    <xdr:rowOff>22860</xdr:rowOff>
                  </from>
                  <to>
                    <xdr:col>12</xdr:col>
                    <xdr:colOff>121920</xdr:colOff>
                    <xdr:row>44</xdr:row>
                    <xdr:rowOff>213360</xdr:rowOff>
                  </to>
                </anchor>
              </controlPr>
            </control>
          </mc:Choice>
        </mc:AlternateContent>
        <mc:AlternateContent xmlns:mc="http://schemas.openxmlformats.org/markup-compatibility/2006">
          <mc:Choice Requires="x14">
            <control shapeId="1369" r:id="rId49" name="Option Button 345">
              <controlPr defaultSize="0" autoFill="0" autoLine="0" autoPict="0">
                <anchor moveWithCells="1">
                  <from>
                    <xdr:col>1</xdr:col>
                    <xdr:colOff>121920</xdr:colOff>
                    <xdr:row>5</xdr:row>
                    <xdr:rowOff>121920</xdr:rowOff>
                  </from>
                  <to>
                    <xdr:col>5</xdr:col>
                    <xdr:colOff>228600</xdr:colOff>
                    <xdr:row>6</xdr:row>
                    <xdr:rowOff>152400</xdr:rowOff>
                  </to>
                </anchor>
              </controlPr>
            </control>
          </mc:Choice>
        </mc:AlternateContent>
        <mc:AlternateContent xmlns:mc="http://schemas.openxmlformats.org/markup-compatibility/2006">
          <mc:Choice Requires="x14">
            <control shapeId="1370" r:id="rId50" name="Option Button 346">
              <controlPr defaultSize="0" autoFill="0" autoLine="0" autoPict="0">
                <anchor moveWithCells="1">
                  <from>
                    <xdr:col>6</xdr:col>
                    <xdr:colOff>121920</xdr:colOff>
                    <xdr:row>5</xdr:row>
                    <xdr:rowOff>121920</xdr:rowOff>
                  </from>
                  <to>
                    <xdr:col>11</xdr:col>
                    <xdr:colOff>22860</xdr:colOff>
                    <xdr:row>6</xdr:row>
                    <xdr:rowOff>152400</xdr:rowOff>
                  </to>
                </anchor>
              </controlPr>
            </control>
          </mc:Choice>
        </mc:AlternateContent>
        <mc:AlternateContent xmlns:mc="http://schemas.openxmlformats.org/markup-compatibility/2006">
          <mc:Choice Requires="x14">
            <control shapeId="1371" r:id="rId51" name="Option Button 347">
              <controlPr defaultSize="0" autoFill="0" autoLine="0" autoPict="0">
                <anchor moveWithCells="1">
                  <from>
                    <xdr:col>11</xdr:col>
                    <xdr:colOff>137160</xdr:colOff>
                    <xdr:row>5</xdr:row>
                    <xdr:rowOff>121920</xdr:rowOff>
                  </from>
                  <to>
                    <xdr:col>15</xdr:col>
                    <xdr:colOff>83820</xdr:colOff>
                    <xdr:row>6</xdr:row>
                    <xdr:rowOff>152400</xdr:rowOff>
                  </to>
                </anchor>
              </controlPr>
            </control>
          </mc:Choice>
        </mc:AlternateContent>
        <mc:AlternateContent xmlns:mc="http://schemas.openxmlformats.org/markup-compatibility/2006">
          <mc:Choice Requires="x14">
            <control shapeId="1372" r:id="rId52" name="Option Button 348">
              <controlPr defaultSize="0" autoFill="0" autoLine="0" autoPict="0">
                <anchor moveWithCells="1">
                  <from>
                    <xdr:col>16</xdr:col>
                    <xdr:colOff>30480</xdr:colOff>
                    <xdr:row>5</xdr:row>
                    <xdr:rowOff>121920</xdr:rowOff>
                  </from>
                  <to>
                    <xdr:col>20</xdr:col>
                    <xdr:colOff>121920</xdr:colOff>
                    <xdr:row>6</xdr:row>
                    <xdr:rowOff>152400</xdr:rowOff>
                  </to>
                </anchor>
              </controlPr>
            </control>
          </mc:Choice>
        </mc:AlternateContent>
        <mc:AlternateContent xmlns:mc="http://schemas.openxmlformats.org/markup-compatibility/2006">
          <mc:Choice Requires="x14">
            <control shapeId="1373" r:id="rId53" name="Option Button 349">
              <controlPr defaultSize="0" autoFill="0" autoLine="0" autoPict="0">
                <anchor moveWithCells="1">
                  <from>
                    <xdr:col>1</xdr:col>
                    <xdr:colOff>114300</xdr:colOff>
                    <xdr:row>9</xdr:row>
                    <xdr:rowOff>106680</xdr:rowOff>
                  </from>
                  <to>
                    <xdr:col>3</xdr:col>
                    <xdr:colOff>175260</xdr:colOff>
                    <xdr:row>9</xdr:row>
                    <xdr:rowOff>327660</xdr:rowOff>
                  </to>
                </anchor>
              </controlPr>
            </control>
          </mc:Choice>
        </mc:AlternateContent>
        <mc:AlternateContent xmlns:mc="http://schemas.openxmlformats.org/markup-compatibility/2006">
          <mc:Choice Requires="x14">
            <control shapeId="1374" r:id="rId54" name="Option Button 350">
              <controlPr defaultSize="0" autoFill="0" autoLine="0" autoPict="0">
                <anchor moveWithCells="1">
                  <from>
                    <xdr:col>4</xdr:col>
                    <xdr:colOff>129540</xdr:colOff>
                    <xdr:row>9</xdr:row>
                    <xdr:rowOff>91440</xdr:rowOff>
                  </from>
                  <to>
                    <xdr:col>6</xdr:col>
                    <xdr:colOff>152400</xdr:colOff>
                    <xdr:row>9</xdr:row>
                    <xdr:rowOff>327660</xdr:rowOff>
                  </to>
                </anchor>
              </controlPr>
            </control>
          </mc:Choice>
        </mc:AlternateContent>
        <mc:AlternateContent xmlns:mc="http://schemas.openxmlformats.org/markup-compatibility/2006">
          <mc:Choice Requires="x14">
            <control shapeId="1385" r:id="rId55" name="Option Button 361">
              <controlPr defaultSize="0" autoFill="0" autoLine="0" autoPict="0">
                <anchor moveWithCells="1">
                  <from>
                    <xdr:col>32</xdr:col>
                    <xdr:colOff>121920</xdr:colOff>
                    <xdr:row>15</xdr:row>
                    <xdr:rowOff>30480</xdr:rowOff>
                  </from>
                  <to>
                    <xdr:col>33</xdr:col>
                    <xdr:colOff>251460</xdr:colOff>
                    <xdr:row>16</xdr:row>
                    <xdr:rowOff>0</xdr:rowOff>
                  </to>
                </anchor>
              </controlPr>
            </control>
          </mc:Choice>
        </mc:AlternateContent>
        <mc:AlternateContent xmlns:mc="http://schemas.openxmlformats.org/markup-compatibility/2006">
          <mc:Choice Requires="x14">
            <control shapeId="1386" r:id="rId56" name="Option Button 362">
              <controlPr defaultSize="0" autoFill="0" autoLine="0" autoPict="0">
                <anchor moveWithCells="1">
                  <from>
                    <xdr:col>34</xdr:col>
                    <xdr:colOff>68580</xdr:colOff>
                    <xdr:row>15</xdr:row>
                    <xdr:rowOff>38100</xdr:rowOff>
                  </from>
                  <to>
                    <xdr:col>35</xdr:col>
                    <xdr:colOff>289560</xdr:colOff>
                    <xdr:row>15</xdr:row>
                    <xdr:rowOff>228600</xdr:rowOff>
                  </to>
                </anchor>
              </controlPr>
            </control>
          </mc:Choice>
        </mc:AlternateContent>
        <mc:AlternateContent xmlns:mc="http://schemas.openxmlformats.org/markup-compatibility/2006">
          <mc:Choice Requires="x14">
            <control shapeId="1388" r:id="rId57" name="Group Box 364">
              <controlPr locked="0" defaultSize="0" autoFill="0" autoPict="0">
                <anchor moveWithCells="1">
                  <from>
                    <xdr:col>0</xdr:col>
                    <xdr:colOff>220980</xdr:colOff>
                    <xdr:row>9</xdr:row>
                    <xdr:rowOff>7620</xdr:rowOff>
                  </from>
                  <to>
                    <xdr:col>7</xdr:col>
                    <xdr:colOff>30480</xdr:colOff>
                    <xdr:row>9</xdr:row>
                    <xdr:rowOff>350520</xdr:rowOff>
                  </to>
                </anchor>
              </controlPr>
            </control>
          </mc:Choice>
        </mc:AlternateContent>
        <mc:AlternateContent xmlns:mc="http://schemas.openxmlformats.org/markup-compatibility/2006">
          <mc:Choice Requires="x14">
            <control shapeId="1416" r:id="rId58" name="Check Box 392">
              <controlPr defaultSize="0" autoFill="0" autoLine="0" autoPict="0">
                <anchor moveWithCells="1">
                  <from>
                    <xdr:col>21</xdr:col>
                    <xdr:colOff>22860</xdr:colOff>
                    <xdr:row>42</xdr:row>
                    <xdr:rowOff>15240</xdr:rowOff>
                  </from>
                  <to>
                    <xdr:col>29</xdr:col>
                    <xdr:colOff>175260</xdr:colOff>
                    <xdr:row>43</xdr:row>
                    <xdr:rowOff>0</xdr:rowOff>
                  </to>
                </anchor>
              </controlPr>
            </control>
          </mc:Choice>
        </mc:AlternateContent>
        <mc:AlternateContent xmlns:mc="http://schemas.openxmlformats.org/markup-compatibility/2006">
          <mc:Choice Requires="x14">
            <control shapeId="1418" r:id="rId59" name="Check Box 394">
              <controlPr defaultSize="0" autoFill="0" autoLine="0" autoPict="0">
                <anchor moveWithCells="1">
                  <from>
                    <xdr:col>21</xdr:col>
                    <xdr:colOff>7620</xdr:colOff>
                    <xdr:row>26</xdr:row>
                    <xdr:rowOff>22860</xdr:rowOff>
                  </from>
                  <to>
                    <xdr:col>29</xdr:col>
                    <xdr:colOff>160020</xdr:colOff>
                    <xdr:row>26</xdr:row>
                    <xdr:rowOff>213360</xdr:rowOff>
                  </to>
                </anchor>
              </controlPr>
            </control>
          </mc:Choice>
        </mc:AlternateContent>
        <mc:AlternateContent xmlns:mc="http://schemas.openxmlformats.org/markup-compatibility/2006">
          <mc:Choice Requires="x14">
            <control shapeId="1419" r:id="rId60" name="Check Box 395">
              <controlPr defaultSize="0" autoFill="0" autoLine="0" autoPict="0">
                <anchor moveWithCells="1">
                  <from>
                    <xdr:col>30</xdr:col>
                    <xdr:colOff>22860</xdr:colOff>
                    <xdr:row>26</xdr:row>
                    <xdr:rowOff>15240</xdr:rowOff>
                  </from>
                  <to>
                    <xdr:col>35</xdr:col>
                    <xdr:colOff>106680</xdr:colOff>
                    <xdr:row>26</xdr:row>
                    <xdr:rowOff>213360</xdr:rowOff>
                  </to>
                </anchor>
              </controlPr>
            </control>
          </mc:Choice>
        </mc:AlternateContent>
        <mc:AlternateContent xmlns:mc="http://schemas.openxmlformats.org/markup-compatibility/2006">
          <mc:Choice Requires="x14">
            <control shapeId="1420" r:id="rId61" name="Check Box 396">
              <controlPr defaultSize="0" autoFill="0" autoLine="0" autoPict="0">
                <anchor moveWithCells="1">
                  <from>
                    <xdr:col>1</xdr:col>
                    <xdr:colOff>38100</xdr:colOff>
                    <xdr:row>43</xdr:row>
                    <xdr:rowOff>22860</xdr:rowOff>
                  </from>
                  <to>
                    <xdr:col>7</xdr:col>
                    <xdr:colOff>175260</xdr:colOff>
                    <xdr:row>43</xdr:row>
                    <xdr:rowOff>213360</xdr:rowOff>
                  </to>
                </anchor>
              </controlPr>
            </control>
          </mc:Choice>
        </mc:AlternateContent>
        <mc:AlternateContent xmlns:mc="http://schemas.openxmlformats.org/markup-compatibility/2006">
          <mc:Choice Requires="x14">
            <control shapeId="1422" r:id="rId62" name="Check Box 398">
              <controlPr defaultSize="0" autoFill="0" autoLine="0" autoPict="0">
                <anchor moveWithCells="1">
                  <from>
                    <xdr:col>1</xdr:col>
                    <xdr:colOff>45720</xdr:colOff>
                    <xdr:row>39</xdr:row>
                    <xdr:rowOff>15240</xdr:rowOff>
                  </from>
                  <to>
                    <xdr:col>5</xdr:col>
                    <xdr:colOff>30480</xdr:colOff>
                    <xdr:row>39</xdr:row>
                    <xdr:rowOff>213360</xdr:rowOff>
                  </to>
                </anchor>
              </controlPr>
            </control>
          </mc:Choice>
        </mc:AlternateContent>
        <mc:AlternateContent xmlns:mc="http://schemas.openxmlformats.org/markup-compatibility/2006">
          <mc:Choice Requires="x14">
            <control shapeId="1423" r:id="rId63" name="Check Box 399">
              <controlPr defaultSize="0" autoFill="0" autoLine="0" autoPict="0">
                <anchor moveWithCells="1">
                  <from>
                    <xdr:col>11</xdr:col>
                    <xdr:colOff>76200</xdr:colOff>
                    <xdr:row>39</xdr:row>
                    <xdr:rowOff>7620</xdr:rowOff>
                  </from>
                  <to>
                    <xdr:col>17</xdr:col>
                    <xdr:colOff>160020</xdr:colOff>
                    <xdr:row>39</xdr:row>
                    <xdr:rowOff>198120</xdr:rowOff>
                  </to>
                </anchor>
              </controlPr>
            </control>
          </mc:Choice>
        </mc:AlternateContent>
        <mc:AlternateContent xmlns:mc="http://schemas.openxmlformats.org/markup-compatibility/2006">
          <mc:Choice Requires="x14">
            <control shapeId="1424" r:id="rId64" name="Check Box 400">
              <controlPr defaultSize="0" autoFill="0" autoLine="0" autoPict="0">
                <anchor moveWithCells="1">
                  <from>
                    <xdr:col>34</xdr:col>
                    <xdr:colOff>15240</xdr:colOff>
                    <xdr:row>23</xdr:row>
                    <xdr:rowOff>22860</xdr:rowOff>
                  </from>
                  <to>
                    <xdr:col>35</xdr:col>
                    <xdr:colOff>198120</xdr:colOff>
                    <xdr:row>25</xdr:row>
                    <xdr:rowOff>22860</xdr:rowOff>
                  </to>
                </anchor>
              </controlPr>
            </control>
          </mc:Choice>
        </mc:AlternateContent>
        <mc:AlternateContent xmlns:mc="http://schemas.openxmlformats.org/markup-compatibility/2006">
          <mc:Choice Requires="x14">
            <control shapeId="1426" r:id="rId65" name="Check Box 402">
              <controlPr defaultSize="0" autoFill="0" autoLine="0" autoPict="0">
                <anchor moveWithCells="1">
                  <from>
                    <xdr:col>21</xdr:col>
                    <xdr:colOff>22860</xdr:colOff>
                    <xdr:row>40</xdr:row>
                    <xdr:rowOff>22860</xdr:rowOff>
                  </from>
                  <to>
                    <xdr:col>24</xdr:col>
                    <xdr:colOff>83820</xdr:colOff>
                    <xdr:row>40</xdr:row>
                    <xdr:rowOff>213360</xdr:rowOff>
                  </to>
                </anchor>
              </controlPr>
            </control>
          </mc:Choice>
        </mc:AlternateContent>
        <mc:AlternateContent xmlns:mc="http://schemas.openxmlformats.org/markup-compatibility/2006">
          <mc:Choice Requires="x14">
            <control shapeId="1428" r:id="rId66" name="Check Box 404">
              <controlPr defaultSize="0" autoFill="0" autoLine="0" autoPict="0">
                <anchor moveWithCells="1">
                  <from>
                    <xdr:col>16</xdr:col>
                    <xdr:colOff>76200</xdr:colOff>
                    <xdr:row>24</xdr:row>
                    <xdr:rowOff>15240</xdr:rowOff>
                  </from>
                  <to>
                    <xdr:col>18</xdr:col>
                    <xdr:colOff>175260</xdr:colOff>
                    <xdr:row>24</xdr:row>
                    <xdr:rowOff>198120</xdr:rowOff>
                  </to>
                </anchor>
              </controlPr>
            </control>
          </mc:Choice>
        </mc:AlternateContent>
        <mc:AlternateContent xmlns:mc="http://schemas.openxmlformats.org/markup-compatibility/2006">
          <mc:Choice Requires="x14">
            <control shapeId="1430" r:id="rId67" name="Option Button 406">
              <controlPr defaultSize="0" autoFill="0" autoLine="0" autoPict="0">
                <anchor moveWithCells="1">
                  <from>
                    <xdr:col>8</xdr:col>
                    <xdr:colOff>144780</xdr:colOff>
                    <xdr:row>48</xdr:row>
                    <xdr:rowOff>22860</xdr:rowOff>
                  </from>
                  <to>
                    <xdr:col>10</xdr:col>
                    <xdr:colOff>83820</xdr:colOff>
                    <xdr:row>48</xdr:row>
                    <xdr:rowOff>213360</xdr:rowOff>
                  </to>
                </anchor>
              </controlPr>
            </control>
          </mc:Choice>
        </mc:AlternateContent>
        <mc:AlternateContent xmlns:mc="http://schemas.openxmlformats.org/markup-compatibility/2006">
          <mc:Choice Requires="x14">
            <control shapeId="1431" r:id="rId68" name="Option Button 407">
              <controlPr defaultSize="0" autoFill="0" autoLine="0" autoPict="0">
                <anchor moveWithCells="1">
                  <from>
                    <xdr:col>6</xdr:col>
                    <xdr:colOff>175260</xdr:colOff>
                    <xdr:row>48</xdr:row>
                    <xdr:rowOff>22860</xdr:rowOff>
                  </from>
                  <to>
                    <xdr:col>8</xdr:col>
                    <xdr:colOff>83820</xdr:colOff>
                    <xdr:row>48</xdr:row>
                    <xdr:rowOff>220980</xdr:rowOff>
                  </to>
                </anchor>
              </controlPr>
            </control>
          </mc:Choice>
        </mc:AlternateContent>
        <mc:AlternateContent xmlns:mc="http://schemas.openxmlformats.org/markup-compatibility/2006">
          <mc:Choice Requires="x14">
            <control shapeId="1432" r:id="rId69" name="Group Box 408">
              <controlPr defaultSize="0" autoFill="0" autoPict="0">
                <anchor moveWithCells="1">
                  <from>
                    <xdr:col>6</xdr:col>
                    <xdr:colOff>83820</xdr:colOff>
                    <xdr:row>47</xdr:row>
                    <xdr:rowOff>213360</xdr:rowOff>
                  </from>
                  <to>
                    <xdr:col>11</xdr:col>
                    <xdr:colOff>198120</xdr:colOff>
                    <xdr:row>49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EFC1-1AC5-4544-96C7-B75DA69855A2}">
  <sheetPr>
    <pageSetUpPr fitToPage="1"/>
  </sheetPr>
  <dimension ref="A1:BQ159"/>
  <sheetViews>
    <sheetView view="pageBreakPreview" topLeftCell="A4" zoomScale="90" zoomScaleNormal="90" zoomScaleSheetLayoutView="90" workbookViewId="0">
      <selection activeCell="U52" sqref="U52:AJ52"/>
    </sheetView>
  </sheetViews>
  <sheetFormatPr defaultColWidth="9" defaultRowHeight="12" x14ac:dyDescent="0.15"/>
  <cols>
    <col min="1" max="1" width="3.109375" style="71" customWidth="1"/>
    <col min="2" max="3" width="3.44140625" style="71" customWidth="1"/>
    <col min="4" max="4" width="3.21875" style="71" customWidth="1"/>
    <col min="5" max="10" width="3.44140625" style="71" customWidth="1"/>
    <col min="11" max="12" width="3.77734375" style="71" customWidth="1"/>
    <col min="13" max="13" width="3.44140625" style="71" customWidth="1"/>
    <col min="14" max="14" width="4.44140625" style="71" customWidth="1"/>
    <col min="15" max="15" width="3.44140625" style="71" customWidth="1"/>
    <col min="16" max="16" width="2.6640625" style="71" customWidth="1"/>
    <col min="17" max="18" width="4.44140625" style="71" customWidth="1"/>
    <col min="19" max="19" width="3.77734375" style="71" customWidth="1"/>
    <col min="20" max="20" width="0.88671875" style="71" customWidth="1"/>
    <col min="21" max="21" width="4" style="71" customWidth="1"/>
    <col min="22" max="22" width="3.33203125" style="71" customWidth="1"/>
    <col min="23" max="23" width="4.33203125" style="71" customWidth="1"/>
    <col min="24" max="30" width="3" style="71" customWidth="1"/>
    <col min="31" max="31" width="5" style="71" customWidth="1"/>
    <col min="32" max="33" width="4.6640625" style="71" customWidth="1"/>
    <col min="34" max="34" width="4.109375" style="71" customWidth="1"/>
    <col min="35" max="35" width="3.44140625" style="71" customWidth="1"/>
    <col min="36" max="36" width="5.21875" style="71" customWidth="1"/>
    <col min="37" max="37" width="2.33203125" style="71" customWidth="1"/>
    <col min="38" max="41" width="4.44140625" style="71" customWidth="1"/>
    <col min="42" max="42" width="5.77734375" style="71" customWidth="1"/>
    <col min="43" max="51" width="10.77734375" style="336" hidden="1" customWidth="1"/>
    <col min="52" max="52" width="10.77734375" style="336" customWidth="1"/>
    <col min="53" max="57" width="10.77734375" style="71" customWidth="1"/>
    <col min="58" max="59" width="8.77734375" style="71" customWidth="1"/>
    <col min="60" max="16384" width="9" style="71"/>
  </cols>
  <sheetData>
    <row r="1" spans="2:52" ht="3.75" hidden="1" customHeight="1" x14ac:dyDescent="0.15">
      <c r="B1" s="936"/>
      <c r="C1" s="936"/>
      <c r="D1" s="293"/>
      <c r="J1" s="293"/>
      <c r="K1" s="293"/>
      <c r="L1" s="293"/>
      <c r="M1" s="293"/>
      <c r="AA1" s="937"/>
      <c r="AB1" s="937"/>
      <c r="AC1" s="937"/>
      <c r="AD1" s="937"/>
      <c r="AE1" s="937"/>
      <c r="AF1" s="938"/>
      <c r="AG1" s="938"/>
      <c r="AH1" s="938"/>
      <c r="AI1" s="938"/>
      <c r="AJ1" s="938"/>
    </row>
    <row r="2" spans="2:52" ht="3.75" hidden="1" customHeight="1" x14ac:dyDescent="0.15">
      <c r="B2" s="936"/>
      <c r="C2" s="936"/>
      <c r="D2" s="293"/>
      <c r="AA2" s="937"/>
      <c r="AB2" s="937"/>
      <c r="AC2" s="937"/>
      <c r="AD2" s="937"/>
      <c r="AE2" s="937"/>
      <c r="AF2" s="939"/>
      <c r="AG2" s="939"/>
      <c r="AH2" s="939"/>
      <c r="AI2" s="939"/>
      <c r="AJ2" s="939"/>
    </row>
    <row r="3" spans="2:52" ht="3.75" hidden="1" customHeight="1" x14ac:dyDescent="0.15"/>
    <row r="4" spans="2:52" ht="21" customHeight="1" x14ac:dyDescent="0.2">
      <c r="B4" s="943" t="s">
        <v>217</v>
      </c>
      <c r="C4" s="943"/>
      <c r="D4" s="943"/>
      <c r="E4" s="943"/>
      <c r="F4" s="943"/>
      <c r="G4" s="943"/>
      <c r="H4" s="943"/>
      <c r="I4" s="943"/>
      <c r="J4" s="943"/>
      <c r="K4" s="943"/>
      <c r="L4" s="943"/>
      <c r="M4" s="943"/>
      <c r="N4" s="943"/>
      <c r="O4" s="943"/>
      <c r="P4" s="943"/>
      <c r="Q4" s="943"/>
      <c r="R4" s="72"/>
      <c r="S4" s="73"/>
      <c r="T4" s="73"/>
      <c r="U4" s="73"/>
      <c r="V4" s="73"/>
      <c r="W4" s="74"/>
      <c r="X4" s="74"/>
      <c r="Y4" s="74"/>
      <c r="AA4" s="935" t="s">
        <v>218</v>
      </c>
      <c r="AB4" s="935"/>
      <c r="AC4" s="935"/>
      <c r="AD4" s="933"/>
      <c r="AE4" s="933"/>
      <c r="AF4" s="933"/>
      <c r="AG4" s="933"/>
      <c r="AH4" s="933"/>
      <c r="AI4" s="933"/>
      <c r="AJ4" s="933"/>
    </row>
    <row r="5" spans="2:52" ht="21.75" customHeight="1" x14ac:dyDescent="0.2">
      <c r="B5" s="944"/>
      <c r="C5" s="944"/>
      <c r="D5" s="944"/>
      <c r="E5" s="944"/>
      <c r="F5" s="944"/>
      <c r="G5" s="944"/>
      <c r="H5" s="944"/>
      <c r="I5" s="944"/>
      <c r="J5" s="944"/>
      <c r="K5" s="944"/>
      <c r="L5" s="944"/>
      <c r="M5" s="944"/>
      <c r="N5" s="944"/>
      <c r="O5" s="944"/>
      <c r="P5" s="944"/>
      <c r="Q5" s="944"/>
      <c r="R5" s="294"/>
      <c r="S5" s="75"/>
      <c r="T5" s="75"/>
      <c r="U5" s="75"/>
      <c r="V5" s="73"/>
      <c r="AA5" s="934" t="s">
        <v>180</v>
      </c>
      <c r="AB5" s="934"/>
      <c r="AC5" s="934"/>
      <c r="AD5" s="945"/>
      <c r="AE5" s="945"/>
      <c r="AF5" s="295" t="s">
        <v>2</v>
      </c>
      <c r="AG5" s="588"/>
      <c r="AH5" s="295" t="s">
        <v>3</v>
      </c>
      <c r="AI5" s="588"/>
      <c r="AJ5" s="295" t="s">
        <v>4</v>
      </c>
    </row>
    <row r="6" spans="2:52" ht="18.75" customHeight="1" x14ac:dyDescent="0.15">
      <c r="B6" s="946" t="s">
        <v>188</v>
      </c>
      <c r="C6" s="946"/>
      <c r="D6" s="946"/>
      <c r="E6" s="946"/>
      <c r="F6" s="946"/>
      <c r="G6" s="946" t="s">
        <v>219</v>
      </c>
      <c r="H6" s="946"/>
      <c r="I6" s="946"/>
      <c r="J6" s="946"/>
      <c r="K6" s="946"/>
      <c r="L6" s="946" t="s">
        <v>220</v>
      </c>
      <c r="M6" s="946"/>
      <c r="N6" s="946"/>
      <c r="O6" s="946"/>
      <c r="P6" s="946"/>
      <c r="Q6" s="947" t="s">
        <v>189</v>
      </c>
      <c r="R6" s="948"/>
      <c r="S6" s="948"/>
      <c r="T6" s="948"/>
      <c r="U6" s="948"/>
      <c r="V6" s="244"/>
      <c r="W6" s="76"/>
      <c r="X6" s="76"/>
      <c r="Y6" s="76"/>
      <c r="Z6" s="77"/>
      <c r="AA6" s="77"/>
      <c r="AB6" s="77"/>
      <c r="AC6" s="77"/>
      <c r="AD6" s="77"/>
      <c r="AE6" s="77"/>
      <c r="AF6" s="77"/>
      <c r="AG6" s="77"/>
      <c r="AH6" s="77"/>
      <c r="AI6" s="77"/>
    </row>
    <row r="7" spans="2:52" ht="18.75" customHeight="1" x14ac:dyDescent="0.2">
      <c r="B7" s="946"/>
      <c r="C7" s="946"/>
      <c r="D7" s="946"/>
      <c r="E7" s="946"/>
      <c r="F7" s="946"/>
      <c r="G7" s="946"/>
      <c r="H7" s="946"/>
      <c r="I7" s="946"/>
      <c r="J7" s="946"/>
      <c r="K7" s="946"/>
      <c r="L7" s="946"/>
      <c r="M7" s="946"/>
      <c r="N7" s="946"/>
      <c r="O7" s="946"/>
      <c r="P7" s="946"/>
      <c r="Q7" s="949"/>
      <c r="R7" s="950"/>
      <c r="S7" s="950"/>
      <c r="T7" s="950"/>
      <c r="U7" s="950"/>
      <c r="V7" s="244"/>
      <c r="Y7" s="942" t="str">
        <f>IF(OR(COUNTIF(Y9,"*BVCPS*"),(Y9="上海科懇検験服務有限公司"),(Y9="请选择KAKEN公司地址")),"","一般財団法人　カケンテストセンター")</f>
        <v/>
      </c>
      <c r="Z7" s="942"/>
      <c r="AA7" s="942"/>
      <c r="AB7" s="942"/>
      <c r="AC7" s="942"/>
      <c r="AD7" s="942"/>
      <c r="AE7" s="942"/>
      <c r="AF7" s="942"/>
      <c r="AG7" s="942"/>
      <c r="AH7" s="942"/>
      <c r="AI7" s="942"/>
      <c r="AJ7" s="942"/>
      <c r="AR7" s="339" t="s">
        <v>394</v>
      </c>
      <c r="AS7" s="339" t="s">
        <v>395</v>
      </c>
    </row>
    <row r="8" spans="2:52" ht="3" customHeight="1" x14ac:dyDescent="0.2">
      <c r="B8" s="293"/>
      <c r="C8" s="293"/>
      <c r="D8" s="293"/>
      <c r="E8" s="293"/>
      <c r="F8" s="293"/>
      <c r="G8" s="293"/>
      <c r="H8" s="293"/>
      <c r="I8" s="293"/>
      <c r="J8" s="293"/>
      <c r="K8" s="293"/>
      <c r="Z8" s="296"/>
      <c r="AA8" s="296"/>
      <c r="AB8" s="296"/>
      <c r="AC8" s="296"/>
      <c r="AD8" s="296"/>
      <c r="AE8" s="296"/>
      <c r="AF8" s="296"/>
      <c r="AG8" s="296"/>
      <c r="AH8" s="296"/>
      <c r="AI8" s="296"/>
      <c r="AJ8" s="296"/>
      <c r="AR8" s="339"/>
      <c r="AS8" s="339"/>
    </row>
    <row r="9" spans="2:52" s="78" customFormat="1" ht="16.5" customHeight="1" x14ac:dyDescent="0.2">
      <c r="B9" s="951" t="s">
        <v>208</v>
      </c>
      <c r="C9" s="952"/>
      <c r="D9" s="952"/>
      <c r="E9" s="952"/>
      <c r="F9" s="952"/>
      <c r="G9" s="952"/>
      <c r="H9" s="951" t="s">
        <v>171</v>
      </c>
      <c r="I9" s="952"/>
      <c r="J9" s="952"/>
      <c r="K9" s="953"/>
      <c r="L9" s="951" t="s">
        <v>175</v>
      </c>
      <c r="M9" s="952"/>
      <c r="N9" s="952"/>
      <c r="O9" s="952"/>
      <c r="P9" s="952"/>
      <c r="Q9" s="953"/>
      <c r="R9" s="303"/>
      <c r="Y9" s="941" t="s">
        <v>903</v>
      </c>
      <c r="Z9" s="941"/>
      <c r="AA9" s="941"/>
      <c r="AB9" s="941"/>
      <c r="AC9" s="941"/>
      <c r="AD9" s="941"/>
      <c r="AE9" s="941"/>
      <c r="AF9" s="941"/>
      <c r="AG9" s="941"/>
      <c r="AH9" s="941"/>
      <c r="AI9" s="941"/>
      <c r="AJ9" s="941"/>
      <c r="AR9" s="340" t="s">
        <v>904</v>
      </c>
      <c r="AS9" s="5" t="s">
        <v>905</v>
      </c>
    </row>
    <row r="10" spans="2:52" s="78" customFormat="1" ht="34.950000000000003" customHeight="1" thickBot="1" x14ac:dyDescent="0.25">
      <c r="B10" s="954" t="s">
        <v>46</v>
      </c>
      <c r="C10" s="955"/>
      <c r="D10" s="955"/>
      <c r="E10" s="955"/>
      <c r="F10" s="955"/>
      <c r="G10" s="955"/>
      <c r="H10" s="956"/>
      <c r="I10" s="957"/>
      <c r="J10" s="957"/>
      <c r="K10" s="958"/>
      <c r="L10" s="959"/>
      <c r="M10" s="960"/>
      <c r="N10" s="79" t="s">
        <v>36</v>
      </c>
      <c r="O10" s="961"/>
      <c r="P10" s="961"/>
      <c r="Q10" s="80" t="s">
        <v>4</v>
      </c>
      <c r="R10" s="303"/>
      <c r="Y10" s="940" t="str">
        <f>IF(Y9="","",VLOOKUP(Y9,AR9:AS29,2,0))</f>
        <v xml:space="preserve"> </v>
      </c>
      <c r="Z10" s="940"/>
      <c r="AA10" s="940"/>
      <c r="AB10" s="940"/>
      <c r="AC10" s="940"/>
      <c r="AD10" s="940"/>
      <c r="AE10" s="940"/>
      <c r="AF10" s="940"/>
      <c r="AG10" s="940"/>
      <c r="AH10" s="940"/>
      <c r="AI10" s="940"/>
      <c r="AJ10" s="940"/>
      <c r="AR10" s="5" t="s">
        <v>48</v>
      </c>
      <c r="AS10" s="6" t="s">
        <v>51</v>
      </c>
    </row>
    <row r="11" spans="2:52" ht="12" customHeight="1" x14ac:dyDescent="0.15">
      <c r="B11" s="1004" t="s">
        <v>205</v>
      </c>
      <c r="C11" s="1007" t="s">
        <v>173</v>
      </c>
      <c r="D11" s="1008"/>
      <c r="E11" s="1008"/>
      <c r="F11" s="1014"/>
      <c r="G11" s="1014"/>
      <c r="H11" s="1014"/>
      <c r="I11" s="1014"/>
      <c r="J11" s="1014"/>
      <c r="K11" s="1014"/>
      <c r="L11" s="1014"/>
      <c r="M11" s="1014"/>
      <c r="N11" s="1014"/>
      <c r="O11" s="1014"/>
      <c r="P11" s="1014"/>
      <c r="Q11" s="1014"/>
      <c r="R11" s="1014"/>
      <c r="S11" s="1014"/>
      <c r="T11" s="1014"/>
      <c r="U11" s="1014"/>
      <c r="V11" s="1008" t="s">
        <v>75</v>
      </c>
      <c r="W11" s="1008"/>
      <c r="X11" s="1008"/>
      <c r="Y11" s="1008"/>
      <c r="Z11" s="1008"/>
      <c r="AA11" s="1008"/>
      <c r="AB11" s="1008"/>
      <c r="AC11" s="1008"/>
      <c r="AD11" s="1008"/>
      <c r="AE11" s="1008" t="s">
        <v>190</v>
      </c>
      <c r="AF11" s="1008"/>
      <c r="AG11" s="1008"/>
      <c r="AH11" s="1008"/>
      <c r="AI11" s="1008"/>
      <c r="AJ11" s="1015"/>
      <c r="AR11" s="5" t="s">
        <v>482</v>
      </c>
      <c r="AS11" s="6" t="s">
        <v>50</v>
      </c>
    </row>
    <row r="12" spans="2:52" ht="30" customHeight="1" x14ac:dyDescent="0.15">
      <c r="B12" s="1005"/>
      <c r="C12" s="1016"/>
      <c r="D12" s="1017"/>
      <c r="E12" s="1017"/>
      <c r="F12" s="1017"/>
      <c r="G12" s="1017"/>
      <c r="H12" s="1017"/>
      <c r="I12" s="1017"/>
      <c r="J12" s="1017"/>
      <c r="K12" s="1017"/>
      <c r="L12" s="1017"/>
      <c r="M12" s="1017"/>
      <c r="N12" s="1017"/>
      <c r="O12" s="1017"/>
      <c r="P12" s="1017"/>
      <c r="Q12" s="1017"/>
      <c r="R12" s="1017"/>
      <c r="S12" s="1017"/>
      <c r="T12" s="1017"/>
      <c r="U12" s="1017"/>
      <c r="V12" s="1018"/>
      <c r="W12" s="1018"/>
      <c r="X12" s="1018"/>
      <c r="Y12" s="1018"/>
      <c r="Z12" s="1018"/>
      <c r="AA12" s="1018"/>
      <c r="AB12" s="1018"/>
      <c r="AC12" s="1018"/>
      <c r="AD12" s="1018"/>
      <c r="AE12" s="1018"/>
      <c r="AF12" s="1018"/>
      <c r="AG12" s="1018"/>
      <c r="AH12" s="1018"/>
      <c r="AI12" s="1018"/>
      <c r="AJ12" s="1019"/>
      <c r="AR12" s="5" t="s">
        <v>483</v>
      </c>
      <c r="AS12" s="6" t="s">
        <v>53</v>
      </c>
      <c r="AZ12" s="71"/>
    </row>
    <row r="13" spans="2:52" s="84" customFormat="1" ht="15" customHeight="1" x14ac:dyDescent="0.2">
      <c r="B13" s="1005"/>
      <c r="C13" s="555" t="s">
        <v>174</v>
      </c>
      <c r="D13" s="556"/>
      <c r="E13" s="557" t="s">
        <v>38</v>
      </c>
      <c r="F13" s="1009"/>
      <c r="G13" s="1009"/>
      <c r="H13" s="1009"/>
      <c r="I13" s="1009"/>
      <c r="J13" s="1009"/>
      <c r="K13" s="1009"/>
      <c r="L13" s="1009"/>
      <c r="M13" s="1009"/>
      <c r="N13" s="1009"/>
      <c r="O13" s="1009"/>
      <c r="P13" s="1009"/>
      <c r="Q13" s="1009"/>
      <c r="R13" s="1009"/>
      <c r="S13" s="1009"/>
      <c r="T13" s="1009"/>
      <c r="U13" s="1009"/>
      <c r="V13" s="1010"/>
      <c r="W13" s="1010"/>
      <c r="X13" s="1010"/>
      <c r="Y13" s="1010"/>
      <c r="Z13" s="1010"/>
      <c r="AA13" s="1010"/>
      <c r="AB13" s="1010"/>
      <c r="AC13" s="1011" t="s">
        <v>191</v>
      </c>
      <c r="AD13" s="1011"/>
      <c r="AE13" s="1012"/>
      <c r="AF13" s="1012"/>
      <c r="AG13" s="1012"/>
      <c r="AH13" s="1012"/>
      <c r="AI13" s="1012"/>
      <c r="AJ13" s="1013"/>
      <c r="AQ13" s="341"/>
      <c r="AR13" s="5" t="s">
        <v>484</v>
      </c>
      <c r="AS13" s="6" t="s">
        <v>55</v>
      </c>
      <c r="AT13" s="341"/>
      <c r="AU13" s="341"/>
      <c r="AV13" s="341"/>
      <c r="AW13" s="341"/>
      <c r="AX13" s="341"/>
      <c r="AY13" s="341"/>
      <c r="AZ13" s="341"/>
    </row>
    <row r="14" spans="2:52" s="84" customFormat="1" ht="15" customHeight="1" x14ac:dyDescent="0.2">
      <c r="B14" s="1006"/>
      <c r="C14" s="990"/>
      <c r="D14" s="991"/>
      <c r="E14" s="991"/>
      <c r="F14" s="991"/>
      <c r="G14" s="991"/>
      <c r="H14" s="991"/>
      <c r="I14" s="991"/>
      <c r="J14" s="991"/>
      <c r="K14" s="991"/>
      <c r="L14" s="991"/>
      <c r="M14" s="991"/>
      <c r="N14" s="991"/>
      <c r="O14" s="991"/>
      <c r="P14" s="991"/>
      <c r="Q14" s="991"/>
      <c r="R14" s="991"/>
      <c r="S14" s="991"/>
      <c r="T14" s="991"/>
      <c r="U14" s="991"/>
      <c r="V14" s="991"/>
      <c r="W14" s="991"/>
      <c r="X14" s="991"/>
      <c r="Y14" s="991"/>
      <c r="Z14" s="991"/>
      <c r="AA14" s="991"/>
      <c r="AB14" s="991"/>
      <c r="AC14" s="992" t="s">
        <v>207</v>
      </c>
      <c r="AD14" s="992"/>
      <c r="AE14" s="993"/>
      <c r="AF14" s="993"/>
      <c r="AG14" s="993"/>
      <c r="AH14" s="993"/>
      <c r="AI14" s="993"/>
      <c r="AJ14" s="994"/>
      <c r="AQ14" s="341"/>
      <c r="AR14" s="5" t="s">
        <v>485</v>
      </c>
      <c r="AS14" s="6" t="s">
        <v>412</v>
      </c>
      <c r="AT14" s="341"/>
      <c r="AU14" s="341"/>
      <c r="AV14" s="341"/>
      <c r="AW14" s="341"/>
      <c r="AX14" s="341"/>
      <c r="AY14" s="341"/>
      <c r="AZ14" s="341"/>
    </row>
    <row r="15" spans="2:52" s="84" customFormat="1" ht="18" customHeight="1" x14ac:dyDescent="0.2">
      <c r="B15" s="995" t="s">
        <v>209</v>
      </c>
      <c r="C15" s="996"/>
      <c r="D15" s="996"/>
      <c r="E15" s="996"/>
      <c r="F15" s="996"/>
      <c r="G15" s="997"/>
      <c r="H15" s="998" t="s">
        <v>173</v>
      </c>
      <c r="I15" s="999"/>
      <c r="J15" s="1000"/>
      <c r="K15" s="1000"/>
      <c r="L15" s="1000"/>
      <c r="M15" s="1000"/>
      <c r="N15" s="1000"/>
      <c r="O15" s="1000"/>
      <c r="P15" s="1000"/>
      <c r="Q15" s="1000"/>
      <c r="R15" s="1000"/>
      <c r="S15" s="1000"/>
      <c r="T15" s="1000"/>
      <c r="U15" s="1000"/>
      <c r="V15" s="1000"/>
      <c r="W15" s="1000"/>
      <c r="X15" s="1000"/>
      <c r="Y15" s="1000"/>
      <c r="Z15" s="1000"/>
      <c r="AA15" s="1000"/>
      <c r="AB15" s="1000"/>
      <c r="AC15" s="1001" t="s">
        <v>192</v>
      </c>
      <c r="AD15" s="1001"/>
      <c r="AE15" s="1002"/>
      <c r="AF15" s="1002"/>
      <c r="AG15" s="1002"/>
      <c r="AH15" s="1002"/>
      <c r="AI15" s="1002"/>
      <c r="AJ15" s="1003"/>
      <c r="AQ15" s="341"/>
      <c r="AR15" s="5" t="s">
        <v>486</v>
      </c>
      <c r="AS15" s="342" t="s">
        <v>57</v>
      </c>
      <c r="AT15" s="341"/>
      <c r="AU15" s="341"/>
      <c r="AV15" s="341"/>
      <c r="AW15" s="341"/>
      <c r="AX15" s="341"/>
      <c r="AY15" s="341"/>
      <c r="AZ15" s="341"/>
    </row>
    <row r="16" spans="2:52" ht="19.95" customHeight="1" x14ac:dyDescent="0.15">
      <c r="B16" s="977" t="s">
        <v>172</v>
      </c>
      <c r="C16" s="978"/>
      <c r="D16" s="981" t="s">
        <v>173</v>
      </c>
      <c r="E16" s="982"/>
      <c r="F16" s="983"/>
      <c r="G16" s="983"/>
      <c r="H16" s="983"/>
      <c r="I16" s="983"/>
      <c r="J16" s="983"/>
      <c r="K16" s="983"/>
      <c r="L16" s="983"/>
      <c r="M16" s="983"/>
      <c r="N16" s="983"/>
      <c r="O16" s="983"/>
      <c r="P16" s="983"/>
      <c r="Q16" s="983"/>
      <c r="R16" s="983"/>
      <c r="S16" s="983"/>
      <c r="T16" s="983"/>
      <c r="U16" s="984" t="s">
        <v>75</v>
      </c>
      <c r="V16" s="984"/>
      <c r="W16" s="985"/>
      <c r="X16" s="985"/>
      <c r="Y16" s="985"/>
      <c r="Z16" s="985"/>
      <c r="AA16" s="985"/>
      <c r="AB16" s="986"/>
      <c r="AC16" s="987" t="s">
        <v>210</v>
      </c>
      <c r="AD16" s="988"/>
      <c r="AE16" s="988"/>
      <c r="AF16" s="989"/>
      <c r="AG16" s="962"/>
      <c r="AH16" s="963"/>
      <c r="AI16" s="963"/>
      <c r="AJ16" s="964"/>
      <c r="AM16" s="85"/>
      <c r="AN16" s="85"/>
      <c r="AR16" s="343" t="s">
        <v>58</v>
      </c>
      <c r="AS16" s="342" t="s">
        <v>77</v>
      </c>
    </row>
    <row r="17" spans="1:69" ht="19.95" customHeight="1" x14ac:dyDescent="0.15">
      <c r="B17" s="979"/>
      <c r="C17" s="980"/>
      <c r="D17" s="965" t="s">
        <v>174</v>
      </c>
      <c r="E17" s="966"/>
      <c r="F17" s="967"/>
      <c r="G17" s="967"/>
      <c r="H17" s="967"/>
      <c r="I17" s="967"/>
      <c r="J17" s="967"/>
      <c r="K17" s="967"/>
      <c r="L17" s="967"/>
      <c r="M17" s="967"/>
      <c r="N17" s="967"/>
      <c r="O17" s="967"/>
      <c r="P17" s="967"/>
      <c r="Q17" s="967"/>
      <c r="R17" s="967"/>
      <c r="S17" s="967"/>
      <c r="T17" s="967"/>
      <c r="U17" s="968" t="s">
        <v>192</v>
      </c>
      <c r="V17" s="968"/>
      <c r="W17" s="969"/>
      <c r="X17" s="969"/>
      <c r="Y17" s="969"/>
      <c r="Z17" s="969"/>
      <c r="AA17" s="969"/>
      <c r="AB17" s="970"/>
      <c r="AC17" s="971" t="s">
        <v>211</v>
      </c>
      <c r="AD17" s="972"/>
      <c r="AE17" s="972"/>
      <c r="AF17" s="973"/>
      <c r="AG17" s="974"/>
      <c r="AH17" s="975"/>
      <c r="AI17" s="975"/>
      <c r="AJ17" s="976"/>
      <c r="AM17" s="85"/>
      <c r="AN17" s="85"/>
      <c r="AR17" s="343" t="s">
        <v>59</v>
      </c>
      <c r="AS17" s="342" t="s">
        <v>60</v>
      </c>
    </row>
    <row r="18" spans="1:69" ht="15" customHeight="1" x14ac:dyDescent="0.2">
      <c r="B18" s="1049" t="s">
        <v>193</v>
      </c>
      <c r="C18" s="1050"/>
      <c r="D18" s="1053" t="s">
        <v>194</v>
      </c>
      <c r="E18" s="1054"/>
      <c r="F18" s="1054"/>
      <c r="G18" s="1054"/>
      <c r="H18" s="1054"/>
      <c r="I18" s="1054"/>
      <c r="J18" s="1054"/>
      <c r="K18" s="1054"/>
      <c r="L18" s="1054"/>
      <c r="M18" s="1054"/>
      <c r="N18" s="1057" t="s">
        <v>1132</v>
      </c>
      <c r="O18" s="1057"/>
      <c r="P18" s="1057"/>
      <c r="Q18" s="1057"/>
      <c r="R18" s="1059" t="s">
        <v>1133</v>
      </c>
      <c r="S18" s="1059"/>
      <c r="T18" s="1059"/>
      <c r="U18" s="1061" t="s">
        <v>432</v>
      </c>
      <c r="V18" s="1061"/>
      <c r="W18" s="1062"/>
      <c r="X18" s="1062"/>
      <c r="Y18" s="1062"/>
      <c r="Z18" s="1062"/>
      <c r="AA18" s="1062"/>
      <c r="AB18" s="1063"/>
      <c r="AC18" s="987" t="s">
        <v>177</v>
      </c>
      <c r="AD18" s="988"/>
      <c r="AE18" s="988"/>
      <c r="AF18" s="989"/>
      <c r="AG18" s="1023"/>
      <c r="AH18" s="1023"/>
      <c r="AI18" s="1023"/>
      <c r="AJ18" s="1024"/>
      <c r="AM18" s="86"/>
      <c r="AN18" s="87"/>
      <c r="AR18" s="5" t="s">
        <v>61</v>
      </c>
      <c r="AS18" s="6" t="s">
        <v>62</v>
      </c>
    </row>
    <row r="19" spans="1:69" ht="15" customHeight="1" thickBot="1" x14ac:dyDescent="0.2">
      <c r="B19" s="1051"/>
      <c r="C19" s="1052"/>
      <c r="D19" s="1055"/>
      <c r="E19" s="1056"/>
      <c r="F19" s="1056"/>
      <c r="G19" s="1056"/>
      <c r="H19" s="1056"/>
      <c r="I19" s="1056"/>
      <c r="J19" s="1056"/>
      <c r="K19" s="1056"/>
      <c r="L19" s="1056"/>
      <c r="M19" s="1056"/>
      <c r="N19" s="1058"/>
      <c r="O19" s="1058"/>
      <c r="P19" s="1058"/>
      <c r="Q19" s="1058"/>
      <c r="R19" s="1060"/>
      <c r="S19" s="1060"/>
      <c r="T19" s="1060"/>
      <c r="U19" s="1027" t="s">
        <v>190</v>
      </c>
      <c r="V19" s="1027"/>
      <c r="W19" s="1028"/>
      <c r="X19" s="1028"/>
      <c r="Y19" s="1028"/>
      <c r="Z19" s="1028"/>
      <c r="AA19" s="1028"/>
      <c r="AB19" s="1029"/>
      <c r="AC19" s="1020"/>
      <c r="AD19" s="1021"/>
      <c r="AE19" s="1021"/>
      <c r="AF19" s="1022"/>
      <c r="AG19" s="1025"/>
      <c r="AH19" s="1025"/>
      <c r="AI19" s="1025"/>
      <c r="AJ19" s="1026"/>
      <c r="AM19" s="85"/>
      <c r="AN19" s="85"/>
      <c r="AR19" s="5" t="s">
        <v>78</v>
      </c>
      <c r="AS19" s="6" t="s">
        <v>63</v>
      </c>
    </row>
    <row r="20" spans="1:69" ht="4.5" customHeight="1" thickBot="1" x14ac:dyDescent="0.2">
      <c r="B20" s="88"/>
      <c r="C20" s="88"/>
      <c r="D20" s="89"/>
      <c r="E20" s="89"/>
      <c r="F20" s="90"/>
      <c r="G20" s="90"/>
      <c r="H20" s="90"/>
      <c r="I20" s="90"/>
      <c r="J20" s="90"/>
      <c r="K20" s="90"/>
      <c r="L20" s="90"/>
      <c r="M20" s="90"/>
      <c r="N20" s="90"/>
      <c r="O20" s="90"/>
      <c r="P20" s="90"/>
      <c r="Q20" s="91"/>
      <c r="R20" s="91"/>
      <c r="S20" s="92"/>
      <c r="T20" s="92"/>
      <c r="U20" s="1030" t="s">
        <v>604</v>
      </c>
      <c r="V20" s="1031"/>
      <c r="W20" s="1032"/>
      <c r="X20" s="93"/>
      <c r="Y20" s="94"/>
      <c r="Z20" s="94"/>
      <c r="AA20" s="94"/>
      <c r="AB20" s="95"/>
      <c r="AC20" s="94"/>
      <c r="AD20" s="94"/>
      <c r="AE20" s="94"/>
      <c r="AF20" s="95"/>
      <c r="AG20" s="94"/>
      <c r="AH20" s="94"/>
      <c r="AI20" s="94"/>
      <c r="AJ20" s="96"/>
      <c r="AM20" s="85"/>
      <c r="AN20" s="85"/>
      <c r="AR20" s="159" t="s">
        <v>413</v>
      </c>
      <c r="AS20" s="344" t="s">
        <v>419</v>
      </c>
    </row>
    <row r="21" spans="1:69" ht="15" customHeight="1" thickTop="1" x14ac:dyDescent="0.15">
      <c r="B21" s="1036" t="s">
        <v>801</v>
      </c>
      <c r="C21" s="1037"/>
      <c r="D21" s="1037"/>
      <c r="E21" s="1037"/>
      <c r="F21" s="1038"/>
      <c r="G21" s="1042"/>
      <c r="H21" s="1043"/>
      <c r="I21" s="1043"/>
      <c r="J21" s="1043"/>
      <c r="K21" s="1043"/>
      <c r="L21" s="1043"/>
      <c r="M21" s="1043"/>
      <c r="N21" s="1043"/>
      <c r="O21" s="1043"/>
      <c r="P21" s="1043"/>
      <c r="Q21" s="1043"/>
      <c r="R21" s="1043"/>
      <c r="S21" s="1044"/>
      <c r="T21" s="97"/>
      <c r="U21" s="1033"/>
      <c r="V21" s="1034"/>
      <c r="W21" s="1035"/>
      <c r="X21" s="98"/>
      <c r="Y21" s="99"/>
      <c r="Z21" s="99"/>
      <c r="AA21" s="99"/>
      <c r="AB21" s="100"/>
      <c r="AC21" s="99"/>
      <c r="AD21" s="99"/>
      <c r="AE21" s="99"/>
      <c r="AF21" s="100"/>
      <c r="AG21" s="99"/>
      <c r="AH21" s="99"/>
      <c r="AI21" s="99"/>
      <c r="AJ21" s="101"/>
      <c r="AM21" s="85"/>
      <c r="AN21" s="85"/>
      <c r="AR21" s="159" t="s">
        <v>414</v>
      </c>
      <c r="AS21" s="344" t="s">
        <v>420</v>
      </c>
    </row>
    <row r="22" spans="1:69" ht="18" customHeight="1" thickBot="1" x14ac:dyDescent="0.2">
      <c r="B22" s="1039"/>
      <c r="C22" s="1040"/>
      <c r="D22" s="1040"/>
      <c r="E22" s="1040"/>
      <c r="F22" s="1041"/>
      <c r="G22" s="1045"/>
      <c r="H22" s="1046"/>
      <c r="I22" s="1046"/>
      <c r="J22" s="1046"/>
      <c r="K22" s="1046"/>
      <c r="L22" s="1046"/>
      <c r="M22" s="1046"/>
      <c r="N22" s="1046"/>
      <c r="O22" s="1046"/>
      <c r="P22" s="1046"/>
      <c r="Q22" s="1046"/>
      <c r="R22" s="1046"/>
      <c r="S22" s="1047"/>
      <c r="T22" s="248"/>
      <c r="U22" s="1033"/>
      <c r="V22" s="1034"/>
      <c r="W22" s="1035"/>
      <c r="X22" s="558" t="s">
        <v>72</v>
      </c>
      <c r="Y22" s="1048"/>
      <c r="Z22" s="1048"/>
      <c r="AA22" s="559" t="s">
        <v>212</v>
      </c>
      <c r="AB22" s="560"/>
      <c r="AC22" s="561" t="s">
        <v>72</v>
      </c>
      <c r="AD22" s="1048"/>
      <c r="AE22" s="1048"/>
      <c r="AF22" s="560" t="s">
        <v>212</v>
      </c>
      <c r="AG22" s="561" t="s">
        <v>72</v>
      </c>
      <c r="AH22" s="1048"/>
      <c r="AI22" s="1048"/>
      <c r="AJ22" s="562" t="s">
        <v>212</v>
      </c>
      <c r="AM22" s="85"/>
      <c r="AN22" s="85"/>
      <c r="AR22" s="159" t="s">
        <v>415</v>
      </c>
      <c r="AS22" s="345" t="s">
        <v>906</v>
      </c>
    </row>
    <row r="23" spans="1:69" ht="18" customHeight="1" thickTop="1" thickBot="1" x14ac:dyDescent="0.2">
      <c r="A23" s="235"/>
      <c r="B23" s="1091" t="s">
        <v>195</v>
      </c>
      <c r="C23" s="1092"/>
      <c r="D23" s="1092"/>
      <c r="E23" s="1121"/>
      <c r="F23" s="1122"/>
      <c r="G23" s="1122"/>
      <c r="H23" s="1122"/>
      <c r="I23" s="1122"/>
      <c r="J23" s="1122"/>
      <c r="K23" s="1122"/>
      <c r="L23" s="1122"/>
      <c r="M23" s="1122"/>
      <c r="N23" s="1122"/>
      <c r="O23" s="1122"/>
      <c r="P23" s="1123"/>
      <c r="Q23" s="582"/>
      <c r="R23" s="583"/>
      <c r="S23" s="584"/>
      <c r="T23" s="248"/>
      <c r="U23" s="708" t="s">
        <v>611</v>
      </c>
      <c r="V23" s="709"/>
      <c r="W23" s="709"/>
      <c r="X23" s="709"/>
      <c r="Y23" s="709"/>
      <c r="Z23" s="709"/>
      <c r="AA23" s="709"/>
      <c r="AB23" s="709"/>
      <c r="AC23" s="709"/>
      <c r="AD23" s="709"/>
      <c r="AE23" s="406" t="s">
        <v>609</v>
      </c>
      <c r="AF23" s="710"/>
      <c r="AG23" s="710"/>
      <c r="AH23" s="710"/>
      <c r="AI23" s="407" t="s">
        <v>598</v>
      </c>
      <c r="AJ23" s="228"/>
      <c r="AM23" s="85"/>
      <c r="AN23" s="85"/>
      <c r="AR23" s="159" t="s">
        <v>416</v>
      </c>
      <c r="AS23" s="161" t="s">
        <v>430</v>
      </c>
    </row>
    <row r="24" spans="1:69" ht="4.95" customHeight="1" thickBot="1" x14ac:dyDescent="0.2">
      <c r="A24" s="235"/>
      <c r="B24" s="1093"/>
      <c r="C24" s="1094"/>
      <c r="D24" s="1094"/>
      <c r="E24" s="1124"/>
      <c r="F24" s="1125"/>
      <c r="G24" s="1125"/>
      <c r="H24" s="1125"/>
      <c r="I24" s="1125"/>
      <c r="J24" s="1125"/>
      <c r="K24" s="1125"/>
      <c r="L24" s="1125"/>
      <c r="M24" s="1125"/>
      <c r="N24" s="1125"/>
      <c r="O24" s="1125"/>
      <c r="P24" s="1126"/>
      <c r="Q24" s="585"/>
      <c r="R24" s="586"/>
      <c r="S24" s="587"/>
      <c r="T24" s="248"/>
      <c r="U24" s="102"/>
      <c r="V24" s="102"/>
      <c r="W24" s="102"/>
      <c r="X24" s="102"/>
      <c r="Y24" s="102"/>
      <c r="Z24" s="102"/>
      <c r="AA24" s="102"/>
      <c r="AB24" s="102"/>
      <c r="AC24" s="102"/>
      <c r="AD24" s="102"/>
      <c r="AE24" s="102"/>
      <c r="AF24" s="102"/>
      <c r="AG24" s="102"/>
      <c r="AH24" s="102"/>
      <c r="AI24" s="102"/>
      <c r="AJ24" s="102"/>
      <c r="AM24" s="85"/>
      <c r="AN24" s="85"/>
      <c r="AR24" s="159" t="s">
        <v>417</v>
      </c>
      <c r="AS24" s="161" t="s">
        <v>431</v>
      </c>
    </row>
    <row r="25" spans="1:69" ht="18" customHeight="1" thickBot="1" x14ac:dyDescent="0.2">
      <c r="A25" s="235"/>
      <c r="B25" s="1095"/>
      <c r="C25" s="1096"/>
      <c r="D25" s="1096"/>
      <c r="E25" s="1124"/>
      <c r="F25" s="1125"/>
      <c r="G25" s="1125"/>
      <c r="H25" s="1125"/>
      <c r="I25" s="1125"/>
      <c r="J25" s="1125"/>
      <c r="K25" s="1125"/>
      <c r="L25" s="1125"/>
      <c r="M25" s="1125"/>
      <c r="N25" s="1125"/>
      <c r="O25" s="1125"/>
      <c r="P25" s="1126"/>
      <c r="Q25" s="585"/>
      <c r="R25" s="586"/>
      <c r="S25" s="587"/>
      <c r="T25" s="302"/>
      <c r="U25" s="563"/>
      <c r="V25" s="564"/>
      <c r="W25" s="564"/>
      <c r="X25" s="564"/>
      <c r="Y25" s="565"/>
      <c r="Z25" s="565"/>
      <c r="AA25" s="566"/>
      <c r="AB25" s="1097" t="s">
        <v>1134</v>
      </c>
      <c r="AC25" s="1098"/>
      <c r="AD25" s="1098"/>
      <c r="AE25" s="1098"/>
      <c r="AF25" s="1098"/>
      <c r="AG25" s="1098"/>
      <c r="AH25" s="1098"/>
      <c r="AI25" s="567"/>
      <c r="AJ25" s="568"/>
      <c r="AM25" s="189"/>
      <c r="AN25" s="189"/>
      <c r="AO25" s="189"/>
      <c r="AR25" s="159" t="s">
        <v>418</v>
      </c>
      <c r="AS25" s="161" t="s">
        <v>421</v>
      </c>
      <c r="AZ25" s="311"/>
      <c r="BA25" s="311"/>
      <c r="BB25" s="311"/>
      <c r="BC25" s="311"/>
      <c r="BD25" s="311"/>
      <c r="BE25" s="312"/>
      <c r="BF25" s="312"/>
      <c r="BG25" s="312"/>
      <c r="BH25" s="312"/>
      <c r="BI25" s="312"/>
      <c r="BJ25" s="312"/>
      <c r="BK25" s="312"/>
      <c r="BL25" s="312"/>
      <c r="BM25" s="312"/>
      <c r="BN25" s="312"/>
      <c r="BO25" s="312"/>
      <c r="BP25" s="312"/>
      <c r="BQ25" s="312"/>
    </row>
    <row r="26" spans="1:69" ht="18" customHeight="1" x14ac:dyDescent="0.15">
      <c r="B26" s="1099" t="s">
        <v>585</v>
      </c>
      <c r="C26" s="1100"/>
      <c r="D26" s="1101"/>
      <c r="E26" s="1108" t="s">
        <v>586</v>
      </c>
      <c r="F26" s="1109"/>
      <c r="G26" s="1109"/>
      <c r="H26" s="1109"/>
      <c r="I26" s="1110"/>
      <c r="J26" s="1110"/>
      <c r="K26" s="1110"/>
      <c r="L26" s="1110"/>
      <c r="M26" s="1110"/>
      <c r="N26" s="1110"/>
      <c r="O26" s="1110"/>
      <c r="P26" s="1110"/>
      <c r="Q26" s="1110"/>
      <c r="R26" s="1110"/>
      <c r="S26" s="1111"/>
      <c r="T26" s="103"/>
      <c r="U26" s="1112" t="s">
        <v>1135</v>
      </c>
      <c r="V26" s="1113"/>
      <c r="W26" s="1113"/>
      <c r="X26" s="1113"/>
      <c r="Y26" s="1113"/>
      <c r="Z26" s="1113"/>
      <c r="AA26" s="1113"/>
      <c r="AB26" s="1113"/>
      <c r="AC26" s="1113"/>
      <c r="AD26" s="1113"/>
      <c r="AE26" s="1113"/>
      <c r="AF26" s="1113"/>
      <c r="AG26" s="1113"/>
      <c r="AH26" s="1113"/>
      <c r="AI26" s="1113"/>
      <c r="AJ26" s="1114"/>
      <c r="AM26" s="188"/>
      <c r="AN26" s="188"/>
      <c r="AO26" s="321"/>
      <c r="AR26" s="160" t="s">
        <v>487</v>
      </c>
      <c r="AS26" s="161" t="s">
        <v>423</v>
      </c>
      <c r="AZ26" s="311"/>
      <c r="BA26" s="311"/>
      <c r="BB26" s="311"/>
      <c r="BC26" s="311"/>
      <c r="BD26" s="311"/>
      <c r="BE26" s="312"/>
      <c r="BF26" s="312"/>
      <c r="BG26" s="312"/>
      <c r="BH26" s="312"/>
      <c r="BI26" s="312"/>
      <c r="BJ26" s="312"/>
      <c r="BK26" s="312"/>
      <c r="BL26" s="312"/>
      <c r="BM26" s="312"/>
      <c r="BN26" s="312"/>
      <c r="BO26" s="312"/>
      <c r="BP26" s="312"/>
      <c r="BQ26" s="312"/>
    </row>
    <row r="27" spans="1:69" ht="18" customHeight="1" x14ac:dyDescent="0.15">
      <c r="B27" s="1102"/>
      <c r="C27" s="1103"/>
      <c r="D27" s="1104"/>
      <c r="E27" s="1115"/>
      <c r="F27" s="1116"/>
      <c r="G27" s="1116"/>
      <c r="H27" s="1116"/>
      <c r="I27" s="1116"/>
      <c r="J27" s="1116"/>
      <c r="K27" s="1116"/>
      <c r="L27" s="1116"/>
      <c r="M27" s="1116"/>
      <c r="N27" s="1116"/>
      <c r="O27" s="1116"/>
      <c r="P27" s="1116"/>
      <c r="Q27" s="1116"/>
      <c r="R27" s="1116"/>
      <c r="S27" s="1117"/>
      <c r="T27" s="103"/>
      <c r="U27" s="569"/>
      <c r="V27" s="570"/>
      <c r="W27" s="570"/>
      <c r="X27" s="570"/>
      <c r="Y27" s="571"/>
      <c r="Z27" s="571"/>
      <c r="AA27" s="571"/>
      <c r="AB27" s="572"/>
      <c r="AC27" s="572"/>
      <c r="AD27" s="572"/>
      <c r="AE27" s="572"/>
      <c r="AF27" s="572"/>
      <c r="AG27" s="572"/>
      <c r="AH27" s="572"/>
      <c r="AI27" s="570"/>
      <c r="AJ27" s="573"/>
      <c r="AM27" s="85"/>
      <c r="AN27" s="85"/>
      <c r="AO27" s="236"/>
      <c r="AQ27" s="346"/>
      <c r="AR27" s="161" t="s">
        <v>528</v>
      </c>
      <c r="AS27" s="161" t="s">
        <v>425</v>
      </c>
      <c r="AZ27" s="313"/>
      <c r="BA27" s="313"/>
      <c r="BB27" s="313"/>
      <c r="BC27" s="314"/>
      <c r="BD27" s="314"/>
      <c r="BE27" s="314"/>
      <c r="BF27" s="314"/>
      <c r="BG27" s="314"/>
      <c r="BH27" s="314"/>
      <c r="BI27" s="314"/>
      <c r="BJ27" s="314"/>
      <c r="BK27" s="314"/>
      <c r="BL27" s="314"/>
      <c r="BM27" s="314"/>
      <c r="BN27" s="314"/>
      <c r="BO27" s="314"/>
      <c r="BP27" s="314"/>
      <c r="BQ27" s="314"/>
    </row>
    <row r="28" spans="1:69" ht="18" customHeight="1" x14ac:dyDescent="0.15">
      <c r="B28" s="1105"/>
      <c r="C28" s="1106"/>
      <c r="D28" s="1107"/>
      <c r="E28" s="1118"/>
      <c r="F28" s="1119"/>
      <c r="G28" s="1119"/>
      <c r="H28" s="1119"/>
      <c r="I28" s="1119"/>
      <c r="J28" s="1119"/>
      <c r="K28" s="1119"/>
      <c r="L28" s="1119"/>
      <c r="M28" s="1119"/>
      <c r="N28" s="1119"/>
      <c r="O28" s="1119"/>
      <c r="P28" s="1119"/>
      <c r="Q28" s="1119"/>
      <c r="R28" s="1119"/>
      <c r="S28" s="1120"/>
      <c r="T28" s="183"/>
      <c r="U28" s="574"/>
      <c r="V28" s="575"/>
      <c r="W28" s="575"/>
      <c r="X28" s="576"/>
      <c r="Y28" s="576"/>
      <c r="Z28" s="576"/>
      <c r="AA28" s="576"/>
      <c r="AB28" s="1064" t="s">
        <v>1136</v>
      </c>
      <c r="AC28" s="1064"/>
      <c r="AD28" s="1064"/>
      <c r="AE28" s="1064"/>
      <c r="AF28" s="1064"/>
      <c r="AG28" s="1064"/>
      <c r="AH28" s="1064"/>
      <c r="AI28" s="1064"/>
      <c r="AJ28" s="1065"/>
      <c r="AM28" s="85"/>
      <c r="AN28" s="85"/>
      <c r="AQ28" s="346"/>
      <c r="AR28" s="160" t="s">
        <v>488</v>
      </c>
      <c r="AS28" s="160" t="s">
        <v>427</v>
      </c>
      <c r="AZ28" s="313"/>
      <c r="BA28" s="313"/>
      <c r="BB28" s="313"/>
      <c r="BC28" s="314"/>
      <c r="BD28" s="314"/>
      <c r="BE28" s="314"/>
      <c r="BF28" s="314"/>
      <c r="BG28" s="314"/>
      <c r="BH28" s="314"/>
      <c r="BI28" s="314"/>
      <c r="BJ28" s="314"/>
      <c r="BK28" s="314"/>
      <c r="BL28" s="314"/>
      <c r="BM28" s="314"/>
      <c r="BN28" s="314"/>
      <c r="BO28" s="314"/>
      <c r="BP28" s="314"/>
      <c r="BQ28" s="314"/>
    </row>
    <row r="29" spans="1:69" ht="18" customHeight="1" x14ac:dyDescent="0.15">
      <c r="B29" s="1066" t="s">
        <v>802</v>
      </c>
      <c r="C29" s="1067"/>
      <c r="D29" s="1068"/>
      <c r="E29" s="1070"/>
      <c r="F29" s="1071"/>
      <c r="G29" s="1071"/>
      <c r="H29" s="1071"/>
      <c r="I29" s="1071"/>
      <c r="J29" s="1071"/>
      <c r="K29" s="1071"/>
      <c r="L29" s="1071"/>
      <c r="M29" s="1071"/>
      <c r="N29" s="1071"/>
      <c r="O29" s="1071"/>
      <c r="P29" s="1071"/>
      <c r="Q29" s="1071"/>
      <c r="R29" s="1071"/>
      <c r="S29" s="1072"/>
      <c r="T29" s="187"/>
      <c r="U29" s="1074" t="s">
        <v>566</v>
      </c>
      <c r="V29" s="1075"/>
      <c r="W29" s="1075"/>
      <c r="X29" s="1075"/>
      <c r="Y29" s="1076"/>
      <c r="Z29" s="1076"/>
      <c r="AA29" s="1076"/>
      <c r="AB29" s="1076"/>
      <c r="AC29" s="1076"/>
      <c r="AD29" s="1076"/>
      <c r="AE29" s="1076"/>
      <c r="AF29" s="1076"/>
      <c r="AG29" s="1076"/>
      <c r="AH29" s="1076"/>
      <c r="AI29" s="1076"/>
      <c r="AJ29" s="577" t="s">
        <v>69</v>
      </c>
      <c r="AM29" s="85"/>
      <c r="AN29" s="85"/>
      <c r="AQ29" s="346"/>
      <c r="AR29" s="160" t="s">
        <v>428</v>
      </c>
      <c r="AS29" s="160" t="s">
        <v>429</v>
      </c>
      <c r="AZ29" s="313"/>
      <c r="BA29" s="313"/>
      <c r="BB29" s="313"/>
      <c r="BC29" s="314"/>
      <c r="BD29" s="314"/>
      <c r="BE29" s="314"/>
      <c r="BF29" s="314"/>
      <c r="BG29" s="314"/>
      <c r="BH29" s="314"/>
      <c r="BI29" s="314"/>
      <c r="BJ29" s="314"/>
      <c r="BK29" s="314"/>
      <c r="BL29" s="314"/>
      <c r="BM29" s="314"/>
      <c r="BN29" s="314"/>
      <c r="BO29" s="314"/>
      <c r="BP29" s="314"/>
      <c r="BQ29" s="314"/>
    </row>
    <row r="30" spans="1:69" ht="18" customHeight="1" x14ac:dyDescent="0.15">
      <c r="B30" s="1069"/>
      <c r="C30" s="1067"/>
      <c r="D30" s="1068"/>
      <c r="E30" s="1073"/>
      <c r="F30" s="1071"/>
      <c r="G30" s="1071"/>
      <c r="H30" s="1071"/>
      <c r="I30" s="1071"/>
      <c r="J30" s="1071"/>
      <c r="K30" s="1071"/>
      <c r="L30" s="1071"/>
      <c r="M30" s="1071"/>
      <c r="N30" s="1071"/>
      <c r="O30" s="1071"/>
      <c r="P30" s="1071"/>
      <c r="Q30" s="1071"/>
      <c r="R30" s="1071"/>
      <c r="S30" s="1072"/>
      <c r="T30" s="187"/>
      <c r="U30" s="578"/>
      <c r="V30" s="579"/>
      <c r="W30" s="579"/>
      <c r="X30" s="579"/>
      <c r="Y30" s="580"/>
      <c r="Z30" s="580"/>
      <c r="AA30" s="580"/>
      <c r="AB30" s="580"/>
      <c r="AC30" s="580"/>
      <c r="AD30" s="580"/>
      <c r="AE30" s="580"/>
      <c r="AF30" s="580"/>
      <c r="AG30" s="580"/>
      <c r="AH30" s="580"/>
      <c r="AI30" s="580"/>
      <c r="AJ30" s="581"/>
      <c r="AM30" s="85"/>
      <c r="AN30" s="85"/>
      <c r="AQ30" s="346"/>
      <c r="AR30" s="346"/>
      <c r="AS30" s="346"/>
      <c r="AZ30" s="105"/>
      <c r="BA30" s="105"/>
      <c r="BB30" s="105"/>
      <c r="BC30" s="315"/>
      <c r="BD30" s="315"/>
      <c r="BE30" s="315"/>
      <c r="BF30" s="315"/>
      <c r="BG30" s="315"/>
      <c r="BH30" s="315"/>
      <c r="BI30" s="315"/>
      <c r="BJ30" s="315"/>
      <c r="BK30" s="315"/>
      <c r="BL30" s="315"/>
      <c r="BM30" s="315"/>
      <c r="BN30" s="315"/>
      <c r="BO30" s="315"/>
      <c r="BP30" s="315"/>
      <c r="BQ30" s="315"/>
    </row>
    <row r="31" spans="1:69" ht="18" customHeight="1" x14ac:dyDescent="0.15">
      <c r="B31" s="1077" t="s">
        <v>1137</v>
      </c>
      <c r="C31" s="1078"/>
      <c r="D31" s="1078"/>
      <c r="E31" s="1078"/>
      <c r="F31" s="1079"/>
      <c r="G31" s="1083"/>
      <c r="H31" s="1084"/>
      <c r="I31" s="1084"/>
      <c r="J31" s="1084"/>
      <c r="K31" s="1084"/>
      <c r="L31" s="1084"/>
      <c r="M31" s="1084"/>
      <c r="N31" s="1084"/>
      <c r="O31" s="1084"/>
      <c r="P31" s="1084"/>
      <c r="Q31" s="1084"/>
      <c r="R31" s="1084"/>
      <c r="S31" s="1085"/>
      <c r="T31" s="302"/>
      <c r="U31" s="1088" t="s">
        <v>213</v>
      </c>
      <c r="V31" s="1089"/>
      <c r="W31" s="1089"/>
      <c r="X31" s="1089"/>
      <c r="Y31" s="1089"/>
      <c r="Z31" s="1089"/>
      <c r="AA31" s="1089"/>
      <c r="AB31" s="1089"/>
      <c r="AC31" s="1089"/>
      <c r="AD31" s="1089"/>
      <c r="AE31" s="1089"/>
      <c r="AF31" s="1089"/>
      <c r="AG31" s="1089"/>
      <c r="AH31" s="1089"/>
      <c r="AI31" s="1089"/>
      <c r="AJ31" s="1090"/>
      <c r="AM31" s="85"/>
      <c r="AN31" s="85"/>
      <c r="AQ31" s="346"/>
      <c r="AR31" s="99"/>
      <c r="AS31" s="99"/>
      <c r="AZ31" s="105"/>
      <c r="BA31" s="105"/>
      <c r="BB31" s="105"/>
      <c r="BC31" s="315"/>
      <c r="BD31" s="315"/>
      <c r="BE31" s="315"/>
      <c r="BF31" s="315"/>
      <c r="BG31" s="315"/>
      <c r="BH31" s="315"/>
      <c r="BI31" s="315"/>
      <c r="BJ31" s="315"/>
      <c r="BK31" s="315"/>
      <c r="BL31" s="315"/>
      <c r="BM31" s="315"/>
      <c r="BN31" s="315"/>
      <c r="BO31" s="315"/>
      <c r="BP31" s="315"/>
      <c r="BQ31" s="315"/>
    </row>
    <row r="32" spans="1:69" ht="18" customHeight="1" x14ac:dyDescent="0.15">
      <c r="B32" s="1080"/>
      <c r="C32" s="1081"/>
      <c r="D32" s="1081"/>
      <c r="E32" s="1081"/>
      <c r="F32" s="1082"/>
      <c r="G32" s="1086"/>
      <c r="H32" s="1086"/>
      <c r="I32" s="1086"/>
      <c r="J32" s="1086"/>
      <c r="K32" s="1086"/>
      <c r="L32" s="1086"/>
      <c r="M32" s="1086"/>
      <c r="N32" s="1086"/>
      <c r="O32" s="1086"/>
      <c r="P32" s="1086"/>
      <c r="Q32" s="1086"/>
      <c r="R32" s="1086"/>
      <c r="S32" s="1087"/>
      <c r="T32" s="249"/>
      <c r="U32" s="1088"/>
      <c r="V32" s="1089"/>
      <c r="W32" s="1089"/>
      <c r="X32" s="1089"/>
      <c r="Y32" s="1089"/>
      <c r="Z32" s="1089"/>
      <c r="AA32" s="1089"/>
      <c r="AB32" s="1089"/>
      <c r="AC32" s="1089"/>
      <c r="AD32" s="1089"/>
      <c r="AE32" s="1089"/>
      <c r="AF32" s="1089"/>
      <c r="AG32" s="1089"/>
      <c r="AH32" s="1089"/>
      <c r="AI32" s="1089"/>
      <c r="AJ32" s="1090"/>
      <c r="AM32" s="85"/>
      <c r="AN32" s="245"/>
      <c r="AO32" s="245"/>
      <c r="AP32" s="245"/>
      <c r="AQ32" s="245"/>
      <c r="AR32" s="99"/>
      <c r="AS32" s="99"/>
      <c r="AT32" s="99"/>
      <c r="AU32" s="99"/>
      <c r="AV32" s="99"/>
      <c r="AW32" s="99"/>
      <c r="AX32" s="99"/>
      <c r="AY32" s="99"/>
      <c r="AZ32" s="105"/>
      <c r="BA32" s="105"/>
      <c r="BB32" s="105"/>
      <c r="BC32" s="316"/>
      <c r="BD32" s="316"/>
      <c r="BE32" s="316"/>
      <c r="BF32" s="316"/>
      <c r="BG32" s="315"/>
      <c r="BH32" s="315"/>
      <c r="BI32" s="315"/>
      <c r="BJ32" s="315"/>
      <c r="BK32" s="315"/>
      <c r="BL32" s="315"/>
      <c r="BM32" s="315"/>
      <c r="BN32" s="315"/>
      <c r="BO32" s="315"/>
      <c r="BP32" s="315"/>
      <c r="BQ32" s="315"/>
    </row>
    <row r="33" spans="1:69" ht="18" customHeight="1" x14ac:dyDescent="0.15">
      <c r="B33" s="1127" t="s">
        <v>196</v>
      </c>
      <c r="C33" s="1128"/>
      <c r="D33" s="1128"/>
      <c r="E33" s="319">
        <v>2</v>
      </c>
      <c r="F33" s="320">
        <v>0</v>
      </c>
      <c r="G33" s="1129"/>
      <c r="H33" s="1129"/>
      <c r="I33" s="254" t="s">
        <v>2</v>
      </c>
      <c r="J33" s="1130"/>
      <c r="K33" s="1130"/>
      <c r="L33" s="1130"/>
      <c r="M33" s="1130"/>
      <c r="N33" s="1130"/>
      <c r="O33" s="1130"/>
      <c r="P33" s="1130"/>
      <c r="Q33" s="1130"/>
      <c r="R33" s="1130"/>
      <c r="S33" s="1131"/>
      <c r="T33" s="249"/>
      <c r="U33" s="497"/>
      <c r="V33" s="498"/>
      <c r="W33" s="498"/>
      <c r="X33" s="498"/>
      <c r="Y33" s="498"/>
      <c r="Z33" s="498"/>
      <c r="AA33" s="1392"/>
      <c r="AB33" s="1392"/>
      <c r="AC33" s="1392"/>
      <c r="AD33" s="1392"/>
      <c r="AE33" s="1392"/>
      <c r="AF33" s="1392"/>
      <c r="AG33" s="1392"/>
      <c r="AH33" s="1392"/>
      <c r="AI33" s="1392"/>
      <c r="AJ33" s="414"/>
      <c r="AM33" s="85"/>
      <c r="AN33" s="245"/>
      <c r="AO33" s="245"/>
      <c r="AP33" s="245"/>
      <c r="AQ33" s="245"/>
      <c r="AR33" s="99"/>
      <c r="AS33" s="99"/>
      <c r="AT33" s="99"/>
      <c r="AU33" s="99"/>
      <c r="AV33" s="99"/>
      <c r="AW33" s="99"/>
      <c r="AX33" s="99"/>
      <c r="AY33" s="99"/>
      <c r="AZ33" s="105"/>
      <c r="BA33" s="105"/>
      <c r="BB33" s="105"/>
      <c r="BC33" s="315"/>
      <c r="BD33" s="315"/>
      <c r="BE33" s="315"/>
      <c r="BF33" s="315"/>
      <c r="BG33" s="315"/>
      <c r="BH33" s="315"/>
      <c r="BI33" s="315"/>
      <c r="BJ33" s="315"/>
      <c r="BK33" s="315"/>
      <c r="BL33" s="315"/>
      <c r="BM33" s="315"/>
      <c r="BN33" s="315"/>
      <c r="BO33" s="315"/>
      <c r="BP33" s="315"/>
      <c r="BQ33" s="315"/>
    </row>
    <row r="34" spans="1:69" ht="18" customHeight="1" x14ac:dyDescent="0.15">
      <c r="B34" s="1132" t="s">
        <v>216</v>
      </c>
      <c r="C34" s="1133"/>
      <c r="D34" s="1134"/>
      <c r="E34" s="1138"/>
      <c r="F34" s="1139"/>
      <c r="G34" s="1139"/>
      <c r="H34" s="1139"/>
      <c r="I34" s="1139"/>
      <c r="J34" s="1139"/>
      <c r="K34" s="1139"/>
      <c r="L34" s="1139"/>
      <c r="M34" s="1139"/>
      <c r="N34" s="1139"/>
      <c r="O34" s="1140"/>
      <c r="P34" s="1144" t="s">
        <v>95</v>
      </c>
      <c r="Q34" s="1145"/>
      <c r="R34" s="1145"/>
      <c r="S34" s="1146"/>
      <c r="T34" s="249"/>
      <c r="U34" s="497"/>
      <c r="V34" s="1392"/>
      <c r="W34" s="1392"/>
      <c r="X34" s="1392"/>
      <c r="Y34" s="1392"/>
      <c r="Z34" s="1392"/>
      <c r="AA34" s="1392"/>
      <c r="AB34" s="1392"/>
      <c r="AC34" s="1392"/>
      <c r="AD34" s="1392"/>
      <c r="AE34" s="1392"/>
      <c r="AF34" s="1392"/>
      <c r="AG34" s="1392"/>
      <c r="AH34" s="1392"/>
      <c r="AI34" s="1392"/>
      <c r="AJ34" s="414"/>
      <c r="AM34" s="85"/>
      <c r="AN34" s="245"/>
      <c r="AO34" s="245"/>
      <c r="AP34" s="245"/>
      <c r="AQ34" s="246"/>
      <c r="AR34" s="188"/>
      <c r="AS34" s="188"/>
      <c r="AT34" s="188"/>
      <c r="AU34" s="188"/>
      <c r="AV34" s="247"/>
      <c r="AW34" s="188"/>
      <c r="AX34" s="188"/>
      <c r="AY34" s="247"/>
      <c r="AZ34" s="105"/>
      <c r="BA34" s="105"/>
      <c r="BB34" s="105"/>
      <c r="BC34" s="315"/>
      <c r="BD34" s="315"/>
      <c r="BE34" s="315"/>
      <c r="BF34" s="315"/>
      <c r="BG34" s="315"/>
      <c r="BH34" s="315"/>
      <c r="BI34" s="315"/>
      <c r="BJ34" s="315"/>
      <c r="BK34" s="315"/>
      <c r="BL34" s="315"/>
      <c r="BM34" s="315"/>
      <c r="BN34" s="315"/>
      <c r="BO34" s="315"/>
      <c r="BP34" s="315"/>
      <c r="BQ34" s="315"/>
    </row>
    <row r="35" spans="1:69" ht="18" customHeight="1" x14ac:dyDescent="0.15">
      <c r="B35" s="1135"/>
      <c r="C35" s="1136"/>
      <c r="D35" s="1137"/>
      <c r="E35" s="1141"/>
      <c r="F35" s="1142"/>
      <c r="G35" s="1142"/>
      <c r="H35" s="1142"/>
      <c r="I35" s="1142"/>
      <c r="J35" s="1142"/>
      <c r="K35" s="1142"/>
      <c r="L35" s="1142"/>
      <c r="M35" s="1142"/>
      <c r="N35" s="1142"/>
      <c r="O35" s="1143"/>
      <c r="P35" s="1147"/>
      <c r="Q35" s="1148"/>
      <c r="R35" s="1148"/>
      <c r="S35" s="1149"/>
      <c r="T35" s="106"/>
      <c r="U35" s="497"/>
      <c r="V35" s="499"/>
      <c r="W35" s="499"/>
      <c r="X35" s="499"/>
      <c r="Y35" s="499"/>
      <c r="Z35" s="498"/>
      <c r="AA35" s="1392"/>
      <c r="AB35" s="1392"/>
      <c r="AC35" s="1392"/>
      <c r="AD35" s="1392"/>
      <c r="AE35" s="1392"/>
      <c r="AF35" s="1392"/>
      <c r="AG35" s="1392"/>
      <c r="AH35" s="1392"/>
      <c r="AI35" s="1392"/>
      <c r="AJ35" s="414"/>
      <c r="AM35" s="85"/>
      <c r="AN35" s="245"/>
      <c r="AO35" s="245"/>
      <c r="AP35" s="245"/>
      <c r="AQ35" s="246"/>
      <c r="AR35" s="300"/>
      <c r="AS35" s="300"/>
      <c r="AT35" s="188"/>
      <c r="AU35" s="188"/>
      <c r="AV35" s="247"/>
      <c r="AW35" s="188"/>
      <c r="AX35" s="188"/>
      <c r="AY35" s="247"/>
      <c r="AZ35" s="105"/>
      <c r="BA35" s="309"/>
      <c r="BB35" s="309"/>
      <c r="BC35" s="310"/>
      <c r="BD35" s="310"/>
      <c r="BE35" s="310"/>
      <c r="BF35" s="310"/>
      <c r="BG35" s="310"/>
      <c r="BH35" s="310"/>
      <c r="BI35" s="310"/>
      <c r="BJ35" s="310"/>
      <c r="BK35" s="310"/>
      <c r="BL35" s="310"/>
      <c r="BM35" s="310"/>
      <c r="BN35" s="310"/>
      <c r="BO35" s="310"/>
      <c r="BP35" s="310"/>
      <c r="BQ35" s="310"/>
    </row>
    <row r="36" spans="1:69" ht="18" customHeight="1" x14ac:dyDescent="0.15">
      <c r="B36" s="1154" t="s">
        <v>176</v>
      </c>
      <c r="C36" s="1155"/>
      <c r="D36" s="1156"/>
      <c r="E36" s="1157"/>
      <c r="F36" s="1158"/>
      <c r="G36" s="1158"/>
      <c r="H36" s="1158"/>
      <c r="I36" s="1158"/>
      <c r="J36" s="1158"/>
      <c r="K36" s="1158"/>
      <c r="L36" s="1158"/>
      <c r="M36" s="1158"/>
      <c r="N36" s="1158"/>
      <c r="O36" s="1158"/>
      <c r="P36" s="1158"/>
      <c r="Q36" s="1158"/>
      <c r="R36" s="1158"/>
      <c r="S36" s="1159"/>
      <c r="T36" s="108"/>
      <c r="U36" s="497"/>
      <c r="V36" s="1392"/>
      <c r="W36" s="1392"/>
      <c r="X36" s="1392"/>
      <c r="Y36" s="1392"/>
      <c r="Z36" s="1392"/>
      <c r="AA36" s="1392"/>
      <c r="AB36" s="1392"/>
      <c r="AC36" s="1392"/>
      <c r="AD36" s="1392"/>
      <c r="AE36" s="1392"/>
      <c r="AF36" s="1392"/>
      <c r="AG36" s="1392"/>
      <c r="AH36" s="1392"/>
      <c r="AI36" s="1392"/>
      <c r="AJ36" s="414"/>
      <c r="AQ36" s="300"/>
      <c r="AR36" s="346"/>
      <c r="AS36" s="346"/>
      <c r="AT36" s="300"/>
      <c r="AU36" s="291"/>
      <c r="AV36" s="147"/>
      <c r="AW36" s="147"/>
      <c r="AX36" s="147"/>
      <c r="AY36" s="147"/>
      <c r="AZ36" s="309"/>
      <c r="BA36" s="309"/>
      <c r="BB36" s="309"/>
      <c r="BC36" s="310"/>
      <c r="BD36" s="310"/>
      <c r="BE36" s="310"/>
      <c r="BF36" s="310"/>
      <c r="BG36" s="310"/>
      <c r="BH36" s="310"/>
      <c r="BI36" s="310"/>
      <c r="BJ36" s="310"/>
      <c r="BK36" s="310"/>
      <c r="BL36" s="310"/>
      <c r="BM36" s="310"/>
      <c r="BN36" s="310"/>
      <c r="BO36" s="310"/>
      <c r="BP36" s="310"/>
      <c r="BQ36" s="310"/>
    </row>
    <row r="37" spans="1:69" ht="18" customHeight="1" x14ac:dyDescent="0.15">
      <c r="B37" s="1160" t="s">
        <v>197</v>
      </c>
      <c r="C37" s="1161"/>
      <c r="D37" s="1162"/>
      <c r="E37" s="1157"/>
      <c r="F37" s="1158"/>
      <c r="G37" s="1158"/>
      <c r="H37" s="1158"/>
      <c r="I37" s="1158"/>
      <c r="J37" s="1158"/>
      <c r="K37" s="1158"/>
      <c r="L37" s="1158"/>
      <c r="M37" s="1158"/>
      <c r="N37" s="1158"/>
      <c r="O37" s="1158"/>
      <c r="P37" s="1158"/>
      <c r="Q37" s="1158"/>
      <c r="R37" s="1158"/>
      <c r="S37" s="1159"/>
      <c r="T37" s="108"/>
      <c r="U37" s="500"/>
      <c r="V37" s="501"/>
      <c r="W37" s="501"/>
      <c r="X37" s="501"/>
      <c r="Y37" s="501"/>
      <c r="Z37" s="498"/>
      <c r="AA37" s="1392"/>
      <c r="AB37" s="1392"/>
      <c r="AC37" s="1392"/>
      <c r="AD37" s="1392"/>
      <c r="AE37" s="1392"/>
      <c r="AF37" s="1392"/>
      <c r="AG37" s="1392"/>
      <c r="AH37" s="1392"/>
      <c r="AI37" s="1392"/>
      <c r="AJ37" s="502"/>
      <c r="AQ37" s="347" t="s">
        <v>577</v>
      </c>
      <c r="AR37" s="346"/>
      <c r="AS37" s="346"/>
      <c r="AZ37" s="309"/>
      <c r="BA37" s="287"/>
      <c r="BB37" s="287"/>
      <c r="BC37" s="256"/>
      <c r="BD37" s="256"/>
      <c r="BE37" s="1174"/>
      <c r="BF37" s="1174"/>
      <c r="BG37" s="254"/>
      <c r="BH37" s="646"/>
      <c r="BI37" s="646"/>
      <c r="BJ37" s="646"/>
      <c r="BK37" s="646"/>
      <c r="BL37" s="646"/>
      <c r="BM37" s="646"/>
      <c r="BN37" s="646"/>
      <c r="BO37" s="646"/>
      <c r="BP37" s="646"/>
      <c r="BQ37" s="646"/>
    </row>
    <row r="38" spans="1:69" ht="18" customHeight="1" x14ac:dyDescent="0.15">
      <c r="B38" s="1163"/>
      <c r="C38" s="1164"/>
      <c r="D38" s="1165"/>
      <c r="E38" s="1166"/>
      <c r="F38" s="1167"/>
      <c r="G38" s="1167"/>
      <c r="H38" s="1167"/>
      <c r="I38" s="1167"/>
      <c r="J38" s="1167"/>
      <c r="K38" s="1167"/>
      <c r="L38" s="1167"/>
      <c r="M38" s="1167"/>
      <c r="N38" s="1167"/>
      <c r="O38" s="1167"/>
      <c r="P38" s="1167"/>
      <c r="Q38" s="1167"/>
      <c r="R38" s="1167"/>
      <c r="S38" s="1168"/>
      <c r="T38" s="110"/>
      <c r="U38" s="503"/>
      <c r="V38" s="1392"/>
      <c r="W38" s="1392"/>
      <c r="X38" s="1392"/>
      <c r="Y38" s="1392"/>
      <c r="Z38" s="1392"/>
      <c r="AA38" s="1392"/>
      <c r="AB38" s="1392"/>
      <c r="AC38" s="1392"/>
      <c r="AD38" s="1392"/>
      <c r="AE38" s="1392"/>
      <c r="AF38" s="1392"/>
      <c r="AG38" s="1392"/>
      <c r="AH38" s="1392"/>
      <c r="AI38" s="1392"/>
      <c r="AJ38" s="414"/>
      <c r="AL38" s="71" t="s">
        <v>15</v>
      </c>
      <c r="AQ38" s="5" t="s">
        <v>575</v>
      </c>
      <c r="AZ38" s="287"/>
    </row>
    <row r="39" spans="1:69" ht="18" customHeight="1" x14ac:dyDescent="0.15">
      <c r="B39" s="1169" t="s">
        <v>1138</v>
      </c>
      <c r="C39" s="1170"/>
      <c r="D39" s="1170"/>
      <c r="E39" s="1171"/>
      <c r="F39" s="1171"/>
      <c r="G39" s="1171"/>
      <c r="H39" s="1172" t="str">
        <f>IF(AQ69=TRUE,AS69,IF(AQ67=TRUE,AS67,IF(AQ68=TRUE,AS68,"")))</f>
        <v/>
      </c>
      <c r="I39" s="1172"/>
      <c r="J39" s="1172"/>
      <c r="K39" s="1172"/>
      <c r="L39" s="1172"/>
      <c r="M39" s="1172"/>
      <c r="N39" s="1172"/>
      <c r="O39" s="1172"/>
      <c r="P39" s="1172"/>
      <c r="Q39" s="1172"/>
      <c r="R39" s="1172"/>
      <c r="S39" s="1173"/>
      <c r="T39" s="305"/>
      <c r="U39" s="504"/>
      <c r="V39" s="505"/>
      <c r="W39" s="505"/>
      <c r="X39" s="501"/>
      <c r="Y39" s="501"/>
      <c r="Z39" s="501"/>
      <c r="AA39" s="1392"/>
      <c r="AB39" s="1392"/>
      <c r="AC39" s="1392"/>
      <c r="AD39" s="1392"/>
      <c r="AE39" s="1392"/>
      <c r="AF39" s="1392"/>
      <c r="AG39" s="1392"/>
      <c r="AH39" s="1392"/>
      <c r="AI39" s="1392"/>
      <c r="AJ39" s="502"/>
      <c r="AQ39" s="5" t="s">
        <v>576</v>
      </c>
    </row>
    <row r="40" spans="1:69" ht="18" customHeight="1" thickBot="1" x14ac:dyDescent="0.2">
      <c r="A40" s="321"/>
      <c r="B40" s="508"/>
      <c r="C40" s="509"/>
      <c r="D40" s="509"/>
      <c r="E40" s="509"/>
      <c r="F40" s="509"/>
      <c r="G40" s="509"/>
      <c r="H40" s="509"/>
      <c r="I40" s="509"/>
      <c r="J40" s="509"/>
      <c r="K40" s="509"/>
      <c r="L40" s="509"/>
      <c r="M40" s="509"/>
      <c r="N40" s="509"/>
      <c r="O40" s="509"/>
      <c r="P40" s="509"/>
      <c r="Q40" s="509"/>
      <c r="R40" s="509"/>
      <c r="S40" s="510"/>
      <c r="T40" s="238"/>
      <c r="U40" s="503"/>
      <c r="V40" s="1392"/>
      <c r="W40" s="1392"/>
      <c r="X40" s="1392"/>
      <c r="Y40" s="1392"/>
      <c r="Z40" s="1392"/>
      <c r="AA40" s="1392"/>
      <c r="AB40" s="1392"/>
      <c r="AC40" s="1392"/>
      <c r="AD40" s="1392"/>
      <c r="AE40" s="1392"/>
      <c r="AF40" s="1392"/>
      <c r="AG40" s="1392"/>
      <c r="AH40" s="1392"/>
      <c r="AI40" s="1392"/>
      <c r="AJ40" s="414"/>
      <c r="AQ40" s="346"/>
    </row>
    <row r="41" spans="1:69" ht="18" customHeight="1" x14ac:dyDescent="0.15">
      <c r="B41" s="1150" t="s">
        <v>1125</v>
      </c>
      <c r="C41" s="1151"/>
      <c r="D41" s="1151"/>
      <c r="E41" s="1151"/>
      <c r="F41" s="1151"/>
      <c r="G41" s="1151"/>
      <c r="H41" s="1152" t="s">
        <v>891</v>
      </c>
      <c r="I41" s="1152"/>
      <c r="J41" s="1152"/>
      <c r="K41" s="1152"/>
      <c r="L41" s="1152"/>
      <c r="M41" s="1152"/>
      <c r="N41" s="1152"/>
      <c r="O41" s="1152"/>
      <c r="P41" s="1152"/>
      <c r="Q41" s="1152"/>
      <c r="R41" s="1152"/>
      <c r="S41" s="1153"/>
      <c r="T41" s="112"/>
      <c r="U41" s="503"/>
      <c r="V41" s="505"/>
      <c r="W41" s="505"/>
      <c r="X41" s="501"/>
      <c r="Y41" s="501"/>
      <c r="Z41" s="501"/>
      <c r="AA41" s="1392"/>
      <c r="AB41" s="1392"/>
      <c r="AC41" s="1392"/>
      <c r="AD41" s="1392"/>
      <c r="AE41" s="1392"/>
      <c r="AF41" s="1392"/>
      <c r="AG41" s="1392"/>
      <c r="AH41" s="1392"/>
      <c r="AI41" s="1392"/>
      <c r="AJ41" s="506"/>
      <c r="AQ41" s="339" t="s">
        <v>769</v>
      </c>
      <c r="AR41" s="339" t="s">
        <v>375</v>
      </c>
      <c r="AS41" s="339" t="s">
        <v>376</v>
      </c>
      <c r="AU41" s="339" t="s">
        <v>769</v>
      </c>
      <c r="AV41" s="339" t="s">
        <v>375</v>
      </c>
      <c r="AW41" s="5"/>
      <c r="AX41" s="339" t="s">
        <v>769</v>
      </c>
      <c r="AY41" s="339" t="s">
        <v>375</v>
      </c>
    </row>
    <row r="42" spans="1:69" ht="18" customHeight="1" x14ac:dyDescent="0.15">
      <c r="B42" s="511"/>
      <c r="C42" s="512"/>
      <c r="D42" s="512"/>
      <c r="E42" s="512"/>
      <c r="F42" s="512"/>
      <c r="G42" s="512"/>
      <c r="H42" s="512"/>
      <c r="I42" s="512"/>
      <c r="J42" s="512"/>
      <c r="K42" s="512"/>
      <c r="L42" s="512"/>
      <c r="M42" s="512"/>
      <c r="N42" s="512"/>
      <c r="O42" s="512"/>
      <c r="P42" s="512"/>
      <c r="Q42" s="512"/>
      <c r="R42" s="512"/>
      <c r="S42" s="513"/>
      <c r="T42" s="304"/>
      <c r="U42" s="507"/>
      <c r="V42" s="1392"/>
      <c r="W42" s="1392"/>
      <c r="X42" s="1392"/>
      <c r="Y42" s="1392"/>
      <c r="Z42" s="1392"/>
      <c r="AA42" s="1392"/>
      <c r="AB42" s="1392"/>
      <c r="AC42" s="1392"/>
      <c r="AD42" s="1392"/>
      <c r="AE42" s="1392"/>
      <c r="AF42" s="1392"/>
      <c r="AG42" s="1392"/>
      <c r="AH42" s="1392"/>
      <c r="AI42" s="1392"/>
      <c r="AJ42" s="414"/>
      <c r="AQ42" s="350" t="b">
        <v>0</v>
      </c>
      <c r="AR42" s="350" t="s">
        <v>467</v>
      </c>
      <c r="AS42" s="350" t="str">
        <f>IF(AQ42=TRUE,"＜皱褶加工＞需要耐久性（皱褶保持性）实验。"&amp;CHAR(10),"")</f>
        <v/>
      </c>
      <c r="AU42" s="350" t="b">
        <v>0</v>
      </c>
      <c r="AV42" s="350" t="s">
        <v>749</v>
      </c>
      <c r="AW42" s="5"/>
      <c r="AX42" s="350" t="b">
        <v>0</v>
      </c>
      <c r="AY42" s="351" t="s">
        <v>555</v>
      </c>
    </row>
    <row r="43" spans="1:69" ht="18" customHeight="1" x14ac:dyDescent="0.15">
      <c r="B43" s="514"/>
      <c r="C43" s="515"/>
      <c r="D43" s="515"/>
      <c r="E43" s="515"/>
      <c r="F43" s="515"/>
      <c r="G43" s="515"/>
      <c r="H43" s="515"/>
      <c r="I43" s="515"/>
      <c r="J43" s="515"/>
      <c r="K43" s="515"/>
      <c r="L43" s="515"/>
      <c r="M43" s="515"/>
      <c r="N43" s="515"/>
      <c r="O43" s="515"/>
      <c r="P43" s="515"/>
      <c r="Q43" s="515"/>
      <c r="R43" s="515"/>
      <c r="S43" s="516"/>
      <c r="T43" s="191"/>
      <c r="U43" s="476"/>
      <c r="V43" s="477"/>
      <c r="W43" s="477"/>
      <c r="X43" s="474"/>
      <c r="Y43" s="474"/>
      <c r="Z43" s="474"/>
      <c r="AA43" s="1392"/>
      <c r="AB43" s="1392"/>
      <c r="AC43" s="1392"/>
      <c r="AD43" s="1392"/>
      <c r="AE43" s="1392"/>
      <c r="AF43" s="1392"/>
      <c r="AG43" s="1392"/>
      <c r="AH43" s="1392"/>
      <c r="AI43" s="1392"/>
      <c r="AJ43" s="475"/>
      <c r="AQ43" s="350" t="b">
        <v>0</v>
      </c>
      <c r="AR43" s="350" t="s">
        <v>525</v>
      </c>
      <c r="AS43" s="350" t="str">
        <f>IF(AQ43=TRUE,"＜防水加工＞需要拒水度实验。如果是转印，則需要胶带剥离实验。"&amp;CHAR(10),"")</f>
        <v/>
      </c>
      <c r="AU43" s="350" t="b">
        <v>0</v>
      </c>
      <c r="AV43" s="350" t="s">
        <v>750</v>
      </c>
      <c r="AW43" s="5"/>
      <c r="AX43" s="350" t="b">
        <v>0</v>
      </c>
      <c r="AY43" s="351" t="s">
        <v>759</v>
      </c>
    </row>
    <row r="44" spans="1:69" ht="18" customHeight="1" thickBot="1" x14ac:dyDescent="0.2">
      <c r="B44" s="514"/>
      <c r="C44" s="515"/>
      <c r="D44" s="515"/>
      <c r="E44" s="515"/>
      <c r="F44" s="515"/>
      <c r="G44" s="515"/>
      <c r="H44" s="515"/>
      <c r="I44" s="515"/>
      <c r="J44" s="515"/>
      <c r="K44" s="515"/>
      <c r="L44" s="515"/>
      <c r="M44" s="515"/>
      <c r="N44" s="515"/>
      <c r="O44" s="515"/>
      <c r="P44" s="515"/>
      <c r="Q44" s="515"/>
      <c r="R44" s="515"/>
      <c r="S44" s="516"/>
      <c r="T44" s="191"/>
      <c r="U44" s="476"/>
      <c r="V44" s="1392"/>
      <c r="W44" s="1392"/>
      <c r="X44" s="1392"/>
      <c r="Y44" s="1392"/>
      <c r="Z44" s="1392"/>
      <c r="AA44" s="1392"/>
      <c r="AB44" s="1392"/>
      <c r="AC44" s="1392"/>
      <c r="AD44" s="1392"/>
      <c r="AE44" s="1392"/>
      <c r="AF44" s="1392"/>
      <c r="AG44" s="1392"/>
      <c r="AH44" s="1392"/>
      <c r="AI44" s="1392"/>
      <c r="AJ44" s="413"/>
      <c r="AQ44" s="350" t="b">
        <v>0</v>
      </c>
      <c r="AR44" s="350" t="s">
        <v>526</v>
      </c>
      <c r="AS44" s="350" t="str">
        <f>IF(AQ44=TRUE,"＜颜料印花＞需要耐久性实验。而且有干湿摩擦特例基准。"&amp;CHAR(10),"")</f>
        <v/>
      </c>
      <c r="AU44" s="350" t="b">
        <v>0</v>
      </c>
      <c r="AV44" s="350" t="s">
        <v>751</v>
      </c>
      <c r="AW44" s="5"/>
      <c r="AX44" s="350" t="b">
        <v>0</v>
      </c>
      <c r="AY44" s="351" t="s">
        <v>760</v>
      </c>
    </row>
    <row r="45" spans="1:69" ht="18" customHeight="1" thickBot="1" x14ac:dyDescent="0.2">
      <c r="B45" s="212"/>
      <c r="C45" s="203"/>
      <c r="D45" s="203"/>
      <c r="E45" s="203"/>
      <c r="F45" s="203"/>
      <c r="G45" s="203"/>
      <c r="H45" s="203"/>
      <c r="I45" s="203"/>
      <c r="J45" s="203"/>
      <c r="K45" s="203"/>
      <c r="L45" s="203"/>
      <c r="M45" s="203"/>
      <c r="N45" s="203"/>
      <c r="O45" s="203"/>
      <c r="P45" s="203"/>
      <c r="Q45" s="203"/>
      <c r="R45" s="203"/>
      <c r="S45" s="204"/>
      <c r="T45" s="191"/>
      <c r="U45" s="1185" t="s">
        <v>910</v>
      </c>
      <c r="V45" s="1186"/>
      <c r="W45" s="1186"/>
      <c r="X45" s="1186"/>
      <c r="Y45" s="1186"/>
      <c r="Z45" s="1187"/>
      <c r="AA45" s="1210"/>
      <c r="AB45" s="1210"/>
      <c r="AC45" s="1210"/>
      <c r="AD45" s="1210"/>
      <c r="AE45" s="1210"/>
      <c r="AF45" s="1210"/>
      <c r="AG45" s="1210"/>
      <c r="AH45" s="1210"/>
      <c r="AI45" s="1210"/>
      <c r="AJ45" s="1211"/>
      <c r="AQ45" s="350" t="b">
        <v>0</v>
      </c>
      <c r="AR45" s="350" t="s">
        <v>181</v>
      </c>
      <c r="AS45" s="350" t="str">
        <f>IF(AQ45=TRUE,"＜毛条染色＞成分比率实验全色実施。"&amp;CHAR(10),"")</f>
        <v/>
      </c>
      <c r="AU45" s="350" t="b">
        <v>0</v>
      </c>
      <c r="AV45" s="351" t="s">
        <v>752</v>
      </c>
      <c r="AW45" s="5"/>
      <c r="AX45" s="350" t="b">
        <v>0</v>
      </c>
      <c r="AY45" s="351" t="s">
        <v>761</v>
      </c>
    </row>
    <row r="46" spans="1:69" ht="18" customHeight="1" x14ac:dyDescent="0.15">
      <c r="B46" s="1179" t="s">
        <v>1127</v>
      </c>
      <c r="C46" s="1180"/>
      <c r="D46" s="1180"/>
      <c r="E46" s="1180"/>
      <c r="F46" s="1181" t="s">
        <v>214</v>
      </c>
      <c r="G46" s="1181"/>
      <c r="H46" s="1181"/>
      <c r="I46" s="1181"/>
      <c r="J46" s="1181"/>
      <c r="K46" s="1181"/>
      <c r="L46" s="1181"/>
      <c r="M46" s="1181"/>
      <c r="N46" s="1181"/>
      <c r="O46" s="1181"/>
      <c r="P46" s="1181"/>
      <c r="Q46" s="1181"/>
      <c r="R46" s="1181"/>
      <c r="S46" s="1182"/>
      <c r="T46" s="191"/>
      <c r="U46" s="1212" t="s">
        <v>1128</v>
      </c>
      <c r="V46" s="1213"/>
      <c r="W46" s="1213"/>
      <c r="X46" s="1213"/>
      <c r="Y46" s="1213"/>
      <c r="Z46" s="1214"/>
      <c r="AA46" s="1214"/>
      <c r="AB46" s="1214"/>
      <c r="AC46" s="1214"/>
      <c r="AD46" s="1214"/>
      <c r="AE46" s="1214"/>
      <c r="AF46" s="1214"/>
      <c r="AG46" s="1214"/>
      <c r="AH46" s="1214"/>
      <c r="AI46" s="1214"/>
      <c r="AJ46" s="1215"/>
      <c r="AQ46" s="350" t="b">
        <v>0</v>
      </c>
      <c r="AR46" s="350" t="s">
        <v>468</v>
      </c>
      <c r="AS46" s="350" t="str">
        <f>IF(AQ46=TRUE,"＜硫化染料＞必須要耐候性实验後的pH及撕裂（破裂）强度实验。而且有干摩擦特例基准。"&amp;CHAR(10),"")</f>
        <v/>
      </c>
      <c r="AU46" s="350" t="b">
        <v>0</v>
      </c>
      <c r="AV46" s="351" t="s">
        <v>753</v>
      </c>
      <c r="AW46" s="5"/>
      <c r="AX46" s="350" t="b">
        <v>0</v>
      </c>
      <c r="AY46" s="351" t="s">
        <v>762</v>
      </c>
    </row>
    <row r="47" spans="1:69" ht="18" customHeight="1" x14ac:dyDescent="0.15">
      <c r="B47" s="517"/>
      <c r="C47" s="518"/>
      <c r="D47" s="518"/>
      <c r="E47" s="518"/>
      <c r="F47" s="518"/>
      <c r="G47" s="518"/>
      <c r="H47" s="518"/>
      <c r="I47" s="518"/>
      <c r="J47" s="518"/>
      <c r="K47" s="518"/>
      <c r="L47" s="518"/>
      <c r="M47" s="518"/>
      <c r="N47" s="518"/>
      <c r="O47" s="518"/>
      <c r="P47" s="518"/>
      <c r="Q47" s="518"/>
      <c r="R47" s="518"/>
      <c r="S47" s="519"/>
      <c r="T47" s="191"/>
      <c r="U47" s="1175"/>
      <c r="V47" s="1176"/>
      <c r="W47" s="1176"/>
      <c r="X47" s="1176"/>
      <c r="Y47" s="1176"/>
      <c r="Z47" s="1176"/>
      <c r="AA47" s="1176"/>
      <c r="AB47" s="1176"/>
      <c r="AC47" s="1176"/>
      <c r="AD47" s="1176"/>
      <c r="AE47" s="1176"/>
      <c r="AF47" s="1176"/>
      <c r="AG47" s="1176"/>
      <c r="AH47" s="1176"/>
      <c r="AI47" s="1176"/>
      <c r="AJ47" s="1177"/>
      <c r="AQ47" s="350" t="b">
        <v>0</v>
      </c>
      <c r="AR47" s="350" t="s">
        <v>470</v>
      </c>
      <c r="AS47" s="350" t="str">
        <f>IF(AQ47=TRUE,"＜表面起毛＞湿润摩擦有特例标准。物性实验项目变更。"&amp;CHAR(10),"")</f>
        <v/>
      </c>
      <c r="AU47" s="350" t="b">
        <v>0</v>
      </c>
      <c r="AV47" s="351" t="s">
        <v>754</v>
      </c>
      <c r="AW47" s="5"/>
      <c r="AX47" s="350" t="b">
        <v>0</v>
      </c>
      <c r="AY47" s="351" t="s">
        <v>763</v>
      </c>
    </row>
    <row r="48" spans="1:69" ht="18" customHeight="1" x14ac:dyDescent="0.15">
      <c r="B48" s="517"/>
      <c r="C48" s="518"/>
      <c r="D48" s="518"/>
      <c r="E48" s="518"/>
      <c r="F48" s="518"/>
      <c r="G48" s="518"/>
      <c r="H48" s="518"/>
      <c r="I48" s="518"/>
      <c r="J48" s="518"/>
      <c r="K48" s="518"/>
      <c r="L48" s="518"/>
      <c r="M48" s="518"/>
      <c r="N48" s="518"/>
      <c r="O48" s="518"/>
      <c r="P48" s="518"/>
      <c r="Q48" s="518"/>
      <c r="R48" s="518"/>
      <c r="S48" s="519"/>
      <c r="T48" s="119"/>
      <c r="U48" s="1175"/>
      <c r="V48" s="1176"/>
      <c r="W48" s="1176"/>
      <c r="X48" s="1176"/>
      <c r="Y48" s="1176"/>
      <c r="Z48" s="1176"/>
      <c r="AA48" s="1176"/>
      <c r="AB48" s="1176"/>
      <c r="AC48" s="1176"/>
      <c r="AD48" s="1176"/>
      <c r="AE48" s="1176"/>
      <c r="AF48" s="1176"/>
      <c r="AG48" s="1176"/>
      <c r="AH48" s="1176"/>
      <c r="AI48" s="1176"/>
      <c r="AJ48" s="1177"/>
      <c r="AQ48" s="350" t="b">
        <v>0</v>
      </c>
      <c r="AR48" s="350" t="s">
        <v>471</v>
      </c>
      <c r="AS48" s="350" t="str">
        <f>IF(AQ48=TRUE,"＜里面起毛＞湿润摩擦有特例标准。物性实验项目变更。"&amp;CHAR(10),"")</f>
        <v/>
      </c>
      <c r="AU48" s="350" t="b">
        <v>0</v>
      </c>
      <c r="AV48" s="351" t="s">
        <v>755</v>
      </c>
      <c r="AW48" s="5"/>
      <c r="AX48" s="350" t="b">
        <v>0</v>
      </c>
      <c r="AY48" s="351" t="s">
        <v>764</v>
      </c>
    </row>
    <row r="49" spans="1:58" ht="18" customHeight="1" thickBot="1" x14ac:dyDescent="0.2">
      <c r="B49" s="1183" t="s">
        <v>1118</v>
      </c>
      <c r="C49" s="1184"/>
      <c r="D49" s="1184"/>
      <c r="E49" s="1184"/>
      <c r="F49" s="1184"/>
      <c r="G49" s="1184"/>
      <c r="H49" s="520"/>
      <c r="I49" s="520"/>
      <c r="J49" s="520"/>
      <c r="K49" s="520"/>
      <c r="L49" s="1188" t="str">
        <f>AS62</f>
        <v/>
      </c>
      <c r="M49" s="1188"/>
      <c r="N49" s="1188"/>
      <c r="O49" s="1188"/>
      <c r="P49" s="1188"/>
      <c r="Q49" s="1188"/>
      <c r="R49" s="1188"/>
      <c r="S49" s="1189"/>
      <c r="T49" s="292"/>
      <c r="U49" s="1175"/>
      <c r="V49" s="1176"/>
      <c r="W49" s="1176"/>
      <c r="X49" s="1176"/>
      <c r="Y49" s="1176"/>
      <c r="Z49" s="1176"/>
      <c r="AA49" s="1176"/>
      <c r="AB49" s="1176"/>
      <c r="AC49" s="1176"/>
      <c r="AD49" s="1176"/>
      <c r="AE49" s="1176"/>
      <c r="AF49" s="1176"/>
      <c r="AG49" s="1176"/>
      <c r="AH49" s="1176"/>
      <c r="AI49" s="1176"/>
      <c r="AJ49" s="1177"/>
      <c r="AP49" s="131"/>
      <c r="AQ49" s="350" t="b">
        <v>0</v>
      </c>
      <c r="AR49" s="350" t="s">
        <v>469</v>
      </c>
      <c r="AS49" s="350" t="str">
        <f>IF(AQ49=TRUE,"＜双面针织构造＞如果是针织面料的下装使用，需要追加起球实验（1096E准用法）。"&amp;CHAR(10),"")</f>
        <v/>
      </c>
      <c r="AU49" s="350" t="b">
        <v>0</v>
      </c>
      <c r="AV49" s="350" t="s">
        <v>756</v>
      </c>
      <c r="AW49" s="5"/>
      <c r="AX49" s="350" t="b">
        <v>0</v>
      </c>
      <c r="AY49" s="351" t="s">
        <v>765</v>
      </c>
    </row>
    <row r="50" spans="1:58" ht="18" customHeight="1" x14ac:dyDescent="0.35">
      <c r="B50" s="1200" t="s">
        <v>215</v>
      </c>
      <c r="C50" s="1205" t="s">
        <v>178</v>
      </c>
      <c r="D50" s="1206"/>
      <c r="E50" s="1207" t="s">
        <v>71</v>
      </c>
      <c r="F50" s="1205"/>
      <c r="G50" s="1205"/>
      <c r="H50" s="1205"/>
      <c r="I50" s="1205"/>
      <c r="J50" s="1205"/>
      <c r="K50" s="1208"/>
      <c r="L50" s="1205" t="s">
        <v>178</v>
      </c>
      <c r="M50" s="1206"/>
      <c r="N50" s="1207" t="s">
        <v>71</v>
      </c>
      <c r="O50" s="1205"/>
      <c r="P50" s="1205"/>
      <c r="Q50" s="1205"/>
      <c r="R50" s="1205"/>
      <c r="S50" s="1209"/>
      <c r="T50" s="292"/>
      <c r="U50" s="1175"/>
      <c r="V50" s="1176"/>
      <c r="W50" s="1176"/>
      <c r="X50" s="1176"/>
      <c r="Y50" s="1176"/>
      <c r="Z50" s="1176"/>
      <c r="AA50" s="1176"/>
      <c r="AB50" s="1176"/>
      <c r="AC50" s="1176"/>
      <c r="AD50" s="1176"/>
      <c r="AE50" s="1176"/>
      <c r="AF50" s="1176"/>
      <c r="AG50" s="1176"/>
      <c r="AH50" s="1176"/>
      <c r="AI50" s="1176"/>
      <c r="AJ50" s="1177"/>
      <c r="AK50" s="123"/>
      <c r="AQ50" s="350" t="b">
        <v>0</v>
      </c>
      <c r="AR50" s="460" t="s">
        <v>1124</v>
      </c>
      <c r="AS50" s="350" t="str">
        <f>IF(AQ50=TRUE,"＜平纹织物以外的1d以下的梭织物＞需要追加起球实验（1096E准用法）。"&amp;CHAR(10),"")</f>
        <v/>
      </c>
      <c r="AU50" s="350" t="b">
        <v>0</v>
      </c>
      <c r="AV50" s="351" t="s">
        <v>757</v>
      </c>
      <c r="AW50" s="5"/>
      <c r="AX50" s="350" t="b">
        <v>0</v>
      </c>
      <c r="AY50" s="350" t="s">
        <v>766</v>
      </c>
    </row>
    <row r="51" spans="1:58" ht="18" customHeight="1" x14ac:dyDescent="0.15">
      <c r="B51" s="1201"/>
      <c r="C51" s="874"/>
      <c r="D51" s="875"/>
      <c r="E51" s="855"/>
      <c r="F51" s="855"/>
      <c r="G51" s="855"/>
      <c r="H51" s="855"/>
      <c r="I51" s="855"/>
      <c r="J51" s="855"/>
      <c r="K51" s="1190"/>
      <c r="L51" s="874"/>
      <c r="M51" s="875"/>
      <c r="N51" s="855"/>
      <c r="O51" s="855"/>
      <c r="P51" s="855"/>
      <c r="Q51" s="855"/>
      <c r="R51" s="852"/>
      <c r="S51" s="856"/>
      <c r="T51" s="424"/>
      <c r="U51" s="1175"/>
      <c r="V51" s="1176"/>
      <c r="W51" s="1176"/>
      <c r="X51" s="1176"/>
      <c r="Y51" s="1176"/>
      <c r="Z51" s="1176"/>
      <c r="AA51" s="1176"/>
      <c r="AB51" s="1176"/>
      <c r="AC51" s="1176"/>
      <c r="AD51" s="1176"/>
      <c r="AE51" s="1176"/>
      <c r="AF51" s="1176"/>
      <c r="AG51" s="1176"/>
      <c r="AH51" s="1176"/>
      <c r="AI51" s="1176"/>
      <c r="AJ51" s="1177"/>
      <c r="AK51" s="123"/>
      <c r="AQ51" s="350" t="b">
        <v>0</v>
      </c>
      <c r="AR51" s="350" t="s">
        <v>527</v>
      </c>
      <c r="AS51" s="350" t="str">
        <f>IF(AQ51=TRUE,"＜金属附属涂层＞镍溶出实验時需要老化处理。"&amp;CHAR(10),"")</f>
        <v/>
      </c>
      <c r="AU51" s="350" t="b">
        <v>0</v>
      </c>
      <c r="AV51" s="351" t="s">
        <v>758</v>
      </c>
      <c r="AW51" s="5"/>
      <c r="AX51" s="350" t="b">
        <v>0</v>
      </c>
      <c r="AY51" s="350" t="s">
        <v>121</v>
      </c>
    </row>
    <row r="52" spans="1:58" ht="18" customHeight="1" x14ac:dyDescent="0.15">
      <c r="B52" s="1201"/>
      <c r="C52" s="617"/>
      <c r="D52" s="618"/>
      <c r="E52" s="612"/>
      <c r="F52" s="612"/>
      <c r="G52" s="612"/>
      <c r="H52" s="612"/>
      <c r="I52" s="612"/>
      <c r="J52" s="612"/>
      <c r="K52" s="613"/>
      <c r="L52" s="617"/>
      <c r="M52" s="618"/>
      <c r="N52" s="612"/>
      <c r="O52" s="612"/>
      <c r="P52" s="612"/>
      <c r="Q52" s="612"/>
      <c r="R52" s="736"/>
      <c r="S52" s="737"/>
      <c r="T52" s="292"/>
      <c r="U52" s="1175"/>
      <c r="V52" s="1176"/>
      <c r="W52" s="1176"/>
      <c r="X52" s="1176"/>
      <c r="Y52" s="1176"/>
      <c r="Z52" s="1176"/>
      <c r="AA52" s="1176"/>
      <c r="AB52" s="1176"/>
      <c r="AC52" s="1176"/>
      <c r="AD52" s="1176"/>
      <c r="AE52" s="1176"/>
      <c r="AF52" s="1176"/>
      <c r="AG52" s="1176"/>
      <c r="AH52" s="1176"/>
      <c r="AI52" s="1176"/>
      <c r="AJ52" s="1177"/>
      <c r="AK52" s="123"/>
      <c r="AQ52" s="350" t="b">
        <v>0</v>
      </c>
      <c r="AR52" s="352" t="s">
        <v>537</v>
      </c>
      <c r="AS52" s="352" t="str">
        <f>IF(AQ52=TRUE,"＜聚酰胺粘合衬布＞如果是白色衬布﹐须要黄变实验。"&amp;CHAR(10),"")</f>
        <v/>
      </c>
      <c r="AU52" s="350" t="b">
        <v>0</v>
      </c>
      <c r="AV52" s="350" t="s">
        <v>632</v>
      </c>
      <c r="AW52" s="5"/>
      <c r="AX52" s="350" t="b">
        <v>0</v>
      </c>
      <c r="AY52" s="350" t="s">
        <v>182</v>
      </c>
    </row>
    <row r="53" spans="1:58" ht="18" customHeight="1" x14ac:dyDescent="0.15">
      <c r="B53" s="1201"/>
      <c r="C53" s="617"/>
      <c r="D53" s="618"/>
      <c r="E53" s="612"/>
      <c r="F53" s="612"/>
      <c r="G53" s="612"/>
      <c r="H53" s="612"/>
      <c r="I53" s="612"/>
      <c r="J53" s="612"/>
      <c r="K53" s="613"/>
      <c r="L53" s="617"/>
      <c r="M53" s="618"/>
      <c r="N53" s="612"/>
      <c r="O53" s="612"/>
      <c r="P53" s="612"/>
      <c r="Q53" s="612"/>
      <c r="R53" s="736"/>
      <c r="S53" s="737"/>
      <c r="T53" s="77"/>
      <c r="U53" s="1175"/>
      <c r="V53" s="1176"/>
      <c r="W53" s="1176"/>
      <c r="X53" s="1176"/>
      <c r="Y53" s="1176"/>
      <c r="Z53" s="1176"/>
      <c r="AA53" s="1176"/>
      <c r="AB53" s="1176"/>
      <c r="AC53" s="1176"/>
      <c r="AD53" s="1176"/>
      <c r="AE53" s="1176"/>
      <c r="AF53" s="1176"/>
      <c r="AG53" s="1176"/>
      <c r="AH53" s="1176"/>
      <c r="AI53" s="1176"/>
      <c r="AJ53" s="1177"/>
      <c r="AK53" s="192"/>
      <c r="AO53" s="124"/>
      <c r="AP53" s="125"/>
      <c r="AQ53" s="350" t="b">
        <v>0</v>
      </c>
      <c r="AR53" s="352" t="s">
        <v>536</v>
      </c>
      <c r="AS53" s="352" t="str">
        <f>IF(AQ53=TRUE,"＜肩带用弹力带＞请注意橡胶耐久性判定基准值。"&amp;CHAR(10),"")</f>
        <v/>
      </c>
      <c r="AT53" s="302"/>
      <c r="AU53" s="350" t="b">
        <v>0</v>
      </c>
      <c r="AV53" s="255" t="s">
        <v>633</v>
      </c>
      <c r="AW53" s="5"/>
      <c r="AX53" s="350" t="b">
        <v>0</v>
      </c>
      <c r="AY53" s="351" t="s">
        <v>555</v>
      </c>
      <c r="AZ53" s="302"/>
      <c r="BA53" s="302"/>
      <c r="BB53" s="302"/>
      <c r="BC53" s="302"/>
      <c r="BD53" s="302"/>
      <c r="BE53" s="302"/>
      <c r="BF53" s="302"/>
    </row>
    <row r="54" spans="1:58" ht="18" customHeight="1" x14ac:dyDescent="0.15">
      <c r="B54" s="1201"/>
      <c r="C54" s="617"/>
      <c r="D54" s="618"/>
      <c r="E54" s="612"/>
      <c r="F54" s="612"/>
      <c r="G54" s="612"/>
      <c r="H54" s="612"/>
      <c r="I54" s="612"/>
      <c r="J54" s="612"/>
      <c r="K54" s="613"/>
      <c r="L54" s="617"/>
      <c r="M54" s="618"/>
      <c r="N54" s="612"/>
      <c r="O54" s="612"/>
      <c r="P54" s="612"/>
      <c r="Q54" s="612"/>
      <c r="R54" s="736"/>
      <c r="S54" s="737"/>
      <c r="T54" s="126"/>
      <c r="U54" s="1175"/>
      <c r="V54" s="1176"/>
      <c r="W54" s="1176"/>
      <c r="X54" s="1176"/>
      <c r="Y54" s="1176"/>
      <c r="Z54" s="1176"/>
      <c r="AA54" s="1176"/>
      <c r="AB54" s="1176"/>
      <c r="AC54" s="1176"/>
      <c r="AD54" s="1176"/>
      <c r="AE54" s="1176"/>
      <c r="AF54" s="1176"/>
      <c r="AG54" s="1176"/>
      <c r="AH54" s="1176"/>
      <c r="AI54" s="1176"/>
      <c r="AJ54" s="1177"/>
      <c r="AK54" s="192"/>
      <c r="AM54" s="293"/>
      <c r="AO54" s="124"/>
      <c r="AP54" s="127"/>
      <c r="AQ54" s="350" t="b">
        <v>0</v>
      </c>
      <c r="AR54" s="350" t="s">
        <v>607</v>
      </c>
      <c r="AS54" s="350" t="str">
        <f>IF(AQ54=TRUE,"＜使用了导电纤维＞ JIS L 1094 B法合格及A法不合格，追加C法。"&amp;CHAR(10),"")</f>
        <v/>
      </c>
      <c r="AT54" s="297"/>
      <c r="AU54" s="350" t="b">
        <v>0</v>
      </c>
      <c r="AV54" s="255" t="s">
        <v>634</v>
      </c>
      <c r="AW54" s="290"/>
      <c r="AX54" s="18"/>
      <c r="AY54" s="18"/>
      <c r="AZ54" s="297"/>
      <c r="BA54" s="1178"/>
      <c r="BB54" s="1178"/>
      <c r="BC54" s="1178"/>
      <c r="BD54" s="1178"/>
      <c r="BE54" s="1178"/>
      <c r="BF54" s="1178"/>
    </row>
    <row r="55" spans="1:58" ht="18" customHeight="1" x14ac:dyDescent="0.15">
      <c r="B55" s="1201"/>
      <c r="C55" s="617"/>
      <c r="D55" s="618"/>
      <c r="E55" s="612"/>
      <c r="F55" s="612"/>
      <c r="G55" s="612"/>
      <c r="H55" s="612"/>
      <c r="I55" s="612"/>
      <c r="J55" s="612"/>
      <c r="K55" s="613"/>
      <c r="L55" s="617"/>
      <c r="M55" s="618"/>
      <c r="N55" s="612"/>
      <c r="O55" s="612"/>
      <c r="P55" s="612"/>
      <c r="Q55" s="612"/>
      <c r="R55" s="736"/>
      <c r="S55" s="737"/>
      <c r="T55" s="126"/>
      <c r="U55" s="1175"/>
      <c r="V55" s="1176"/>
      <c r="W55" s="1176"/>
      <c r="X55" s="1176"/>
      <c r="Y55" s="1176"/>
      <c r="Z55" s="1176"/>
      <c r="AA55" s="1176"/>
      <c r="AB55" s="1176"/>
      <c r="AC55" s="1176"/>
      <c r="AD55" s="1176"/>
      <c r="AE55" s="1176"/>
      <c r="AF55" s="1176"/>
      <c r="AG55" s="1176"/>
      <c r="AH55" s="1176"/>
      <c r="AI55" s="1176"/>
      <c r="AJ55" s="1177"/>
      <c r="AK55" s="128"/>
      <c r="AO55" s="124"/>
      <c r="AP55" s="127"/>
      <c r="AQ55" s="5"/>
      <c r="AR55" s="5"/>
      <c r="AS55" s="5"/>
      <c r="AT55" s="297"/>
      <c r="AU55" s="301"/>
      <c r="AV55" s="301"/>
      <c r="AW55" s="301"/>
      <c r="AX55" s="18"/>
      <c r="AY55" s="18"/>
      <c r="AZ55" s="297"/>
      <c r="BA55" s="1178"/>
      <c r="BB55" s="1178"/>
      <c r="BC55" s="1178"/>
      <c r="BD55" s="1178"/>
      <c r="BE55" s="1178"/>
      <c r="BF55" s="1178"/>
    </row>
    <row r="56" spans="1:58" ht="18" customHeight="1" x14ac:dyDescent="0.15">
      <c r="B56" s="1201"/>
      <c r="C56" s="617"/>
      <c r="D56" s="618"/>
      <c r="E56" s="612"/>
      <c r="F56" s="612"/>
      <c r="G56" s="612"/>
      <c r="H56" s="612"/>
      <c r="I56" s="612"/>
      <c r="J56" s="612"/>
      <c r="K56" s="613"/>
      <c r="L56" s="617"/>
      <c r="M56" s="618"/>
      <c r="N56" s="612"/>
      <c r="O56" s="612"/>
      <c r="P56" s="612"/>
      <c r="Q56" s="612"/>
      <c r="R56" s="736"/>
      <c r="S56" s="737"/>
      <c r="T56" s="126"/>
      <c r="U56" s="1175"/>
      <c r="V56" s="1176"/>
      <c r="W56" s="1176"/>
      <c r="X56" s="1176"/>
      <c r="Y56" s="1176"/>
      <c r="Z56" s="1176"/>
      <c r="AA56" s="1176"/>
      <c r="AB56" s="1176"/>
      <c r="AC56" s="1176"/>
      <c r="AD56" s="1176"/>
      <c r="AE56" s="1176"/>
      <c r="AF56" s="1176"/>
      <c r="AG56" s="1176"/>
      <c r="AH56" s="1176"/>
      <c r="AI56" s="1176"/>
      <c r="AJ56" s="1177"/>
      <c r="AK56" s="128"/>
      <c r="AO56" s="124"/>
      <c r="AP56" s="127"/>
      <c r="AT56" s="297"/>
      <c r="AU56" s="301"/>
      <c r="AV56" s="301"/>
      <c r="AW56" s="301"/>
      <c r="AX56" s="18"/>
      <c r="AY56" s="301"/>
      <c r="AZ56" s="297"/>
      <c r="BA56" s="1178"/>
      <c r="BB56" s="1178"/>
      <c r="BC56" s="1178"/>
      <c r="BD56" s="1178"/>
      <c r="BE56" s="1178"/>
      <c r="BF56" s="1178"/>
    </row>
    <row r="57" spans="1:58" ht="18" customHeight="1" x14ac:dyDescent="0.15">
      <c r="B57" s="1201"/>
      <c r="C57" s="617"/>
      <c r="D57" s="618"/>
      <c r="E57" s="612"/>
      <c r="F57" s="612"/>
      <c r="G57" s="612"/>
      <c r="H57" s="612"/>
      <c r="I57" s="612"/>
      <c r="J57" s="612"/>
      <c r="K57" s="613"/>
      <c r="L57" s="617"/>
      <c r="M57" s="618"/>
      <c r="N57" s="612"/>
      <c r="O57" s="612"/>
      <c r="P57" s="612"/>
      <c r="Q57" s="612"/>
      <c r="R57" s="736"/>
      <c r="S57" s="737"/>
      <c r="T57" s="126"/>
      <c r="U57" s="1175"/>
      <c r="V57" s="1176"/>
      <c r="W57" s="1176"/>
      <c r="X57" s="1176"/>
      <c r="Y57" s="1176"/>
      <c r="Z57" s="1176"/>
      <c r="AA57" s="1176"/>
      <c r="AB57" s="1176"/>
      <c r="AC57" s="1176"/>
      <c r="AD57" s="1176"/>
      <c r="AE57" s="1176"/>
      <c r="AF57" s="1176"/>
      <c r="AG57" s="1176"/>
      <c r="AH57" s="1176"/>
      <c r="AI57" s="1176"/>
      <c r="AJ57" s="1177"/>
      <c r="AK57" s="128"/>
      <c r="AO57" s="124"/>
      <c r="AP57" s="127"/>
      <c r="AQ57" s="339" t="s">
        <v>769</v>
      </c>
      <c r="AR57" s="339" t="s">
        <v>375</v>
      </c>
      <c r="AS57" s="339" t="s">
        <v>376</v>
      </c>
      <c r="AT57" s="297"/>
      <c r="AU57" s="301" t="s">
        <v>635</v>
      </c>
      <c r="AV57" s="339" t="s">
        <v>504</v>
      </c>
      <c r="AW57" s="301"/>
      <c r="AX57" s="18"/>
      <c r="AY57" s="301"/>
      <c r="AZ57" s="297"/>
      <c r="BA57" s="1178"/>
      <c r="BB57" s="1178"/>
      <c r="BC57" s="1178"/>
      <c r="BD57" s="1178"/>
      <c r="BE57" s="1178"/>
      <c r="BF57" s="1178"/>
    </row>
    <row r="58" spans="1:58" ht="18" customHeight="1" x14ac:dyDescent="0.15">
      <c r="B58" s="1201"/>
      <c r="C58" s="617"/>
      <c r="D58" s="618"/>
      <c r="E58" s="612"/>
      <c r="F58" s="612"/>
      <c r="G58" s="612"/>
      <c r="H58" s="612"/>
      <c r="I58" s="612"/>
      <c r="J58" s="612"/>
      <c r="K58" s="613"/>
      <c r="L58" s="617"/>
      <c r="M58" s="618"/>
      <c r="N58" s="612"/>
      <c r="O58" s="612"/>
      <c r="P58" s="612"/>
      <c r="Q58" s="612"/>
      <c r="R58" s="736"/>
      <c r="S58" s="737"/>
      <c r="T58" s="126"/>
      <c r="U58" s="1175"/>
      <c r="V58" s="1176"/>
      <c r="W58" s="1176"/>
      <c r="X58" s="1176"/>
      <c r="Y58" s="1176"/>
      <c r="Z58" s="1176"/>
      <c r="AA58" s="1176"/>
      <c r="AB58" s="1176"/>
      <c r="AC58" s="1176"/>
      <c r="AD58" s="1176"/>
      <c r="AE58" s="1176"/>
      <c r="AF58" s="1176"/>
      <c r="AG58" s="1176"/>
      <c r="AH58" s="1176"/>
      <c r="AI58" s="1176"/>
      <c r="AJ58" s="1177"/>
      <c r="AK58" s="192"/>
      <c r="AO58" s="124"/>
      <c r="AP58" s="127"/>
      <c r="AQ58" s="14" t="b">
        <v>0</v>
      </c>
      <c r="AR58" s="14" t="s">
        <v>1102</v>
      </c>
      <c r="AS58" s="461" t="str">
        <f>IF(AQ58=TRUE,"＜One wash＞成品检查时需要测试pH。"&amp;CHAR(10),"")</f>
        <v/>
      </c>
      <c r="AT58" s="297"/>
      <c r="AU58" s="350">
        <v>1</v>
      </c>
      <c r="AV58" s="350" t="s">
        <v>636</v>
      </c>
      <c r="AW58" s="301"/>
      <c r="AX58" s="18"/>
      <c r="AY58" s="301"/>
      <c r="AZ58" s="297"/>
      <c r="BA58" s="1178"/>
      <c r="BB58" s="1178"/>
      <c r="BC58" s="1178"/>
      <c r="BD58" s="1178"/>
      <c r="BE58" s="1178"/>
      <c r="BF58" s="1178"/>
    </row>
    <row r="59" spans="1:58" ht="18" customHeight="1" thickBot="1" x14ac:dyDescent="0.2">
      <c r="B59" s="1201"/>
      <c r="C59" s="883"/>
      <c r="D59" s="884"/>
      <c r="E59" s="880"/>
      <c r="F59" s="880"/>
      <c r="G59" s="880"/>
      <c r="H59" s="880"/>
      <c r="I59" s="880"/>
      <c r="J59" s="880"/>
      <c r="K59" s="881"/>
      <c r="L59" s="883"/>
      <c r="M59" s="884"/>
      <c r="N59" s="880"/>
      <c r="O59" s="880"/>
      <c r="P59" s="880"/>
      <c r="Q59" s="880"/>
      <c r="R59" s="931"/>
      <c r="S59" s="932"/>
      <c r="T59" s="126"/>
      <c r="U59" s="1175"/>
      <c r="V59" s="1176"/>
      <c r="W59" s="1176"/>
      <c r="X59" s="1176"/>
      <c r="Y59" s="1176"/>
      <c r="Z59" s="1176"/>
      <c r="AA59" s="1176"/>
      <c r="AB59" s="1176"/>
      <c r="AC59" s="1176"/>
      <c r="AD59" s="1176"/>
      <c r="AE59" s="1176"/>
      <c r="AF59" s="1176"/>
      <c r="AG59" s="1176"/>
      <c r="AH59" s="1176"/>
      <c r="AI59" s="1176"/>
      <c r="AJ59" s="1177"/>
      <c r="AQ59" s="14" t="b">
        <v>0</v>
      </c>
      <c r="AR59" s="14" t="s">
        <v>1103</v>
      </c>
      <c r="AS59" s="461" t="str">
        <f>IF(AQ59=TRUE,"＜Used wash＞成品检查时需要测试pH、撕裂强度测试3个部位。4部门下装顶破强力基准值。"&amp;CHAR(10),"")</f>
        <v/>
      </c>
      <c r="AU59" s="350">
        <v>1</v>
      </c>
      <c r="AV59" s="350" t="s">
        <v>767</v>
      </c>
      <c r="AW59" s="301"/>
      <c r="AX59" s="18"/>
      <c r="AY59" s="301"/>
    </row>
    <row r="60" spans="1:58" ht="18" customHeight="1" x14ac:dyDescent="0.15">
      <c r="B60" s="1202" t="s">
        <v>1126</v>
      </c>
      <c r="C60" s="1203"/>
      <c r="D60" s="1203"/>
      <c r="E60" s="1203"/>
      <c r="F60" s="1203"/>
      <c r="G60" s="1203"/>
      <c r="H60" s="1203"/>
      <c r="I60" s="1203"/>
      <c r="J60" s="1203"/>
      <c r="K60" s="1203"/>
      <c r="L60" s="1203"/>
      <c r="M60" s="1203"/>
      <c r="N60" s="1203"/>
      <c r="O60" s="1203"/>
      <c r="P60" s="1203"/>
      <c r="Q60" s="1203"/>
      <c r="R60" s="1203"/>
      <c r="S60" s="1204"/>
      <c r="T60" s="126"/>
      <c r="U60" s="1175"/>
      <c r="V60" s="1176"/>
      <c r="W60" s="1176"/>
      <c r="X60" s="1176"/>
      <c r="Y60" s="1176"/>
      <c r="Z60" s="1176"/>
      <c r="AA60" s="1176"/>
      <c r="AB60" s="1176"/>
      <c r="AC60" s="1176"/>
      <c r="AD60" s="1176"/>
      <c r="AE60" s="1176"/>
      <c r="AF60" s="1176"/>
      <c r="AG60" s="1176"/>
      <c r="AH60" s="1176"/>
      <c r="AI60" s="1176"/>
      <c r="AJ60" s="1177"/>
      <c r="AQ60" s="11"/>
      <c r="AR60" s="11"/>
      <c r="AS60" s="462"/>
      <c r="AU60" s="350">
        <v>2</v>
      </c>
      <c r="AV60" s="351" t="s">
        <v>210</v>
      </c>
      <c r="AW60" s="5"/>
      <c r="AX60" s="5"/>
      <c r="AY60" s="5"/>
    </row>
    <row r="61" spans="1:58" ht="18" customHeight="1" x14ac:dyDescent="0.15">
      <c r="B61" s="1194" t="str">
        <f>AS42&amp;AS43&amp;AS44&amp;AS46&amp;AS45&amp;AS47&amp;AS48&amp;AS49&amp;AS50&amp;AS51&amp;AS52&amp;AS53&amp;AS54&amp;AS58&amp;AS59</f>
        <v/>
      </c>
      <c r="C61" s="1195"/>
      <c r="D61" s="1195"/>
      <c r="E61" s="1195"/>
      <c r="F61" s="1195"/>
      <c r="G61" s="1195"/>
      <c r="H61" s="1195"/>
      <c r="I61" s="1195"/>
      <c r="J61" s="1195"/>
      <c r="K61" s="1195"/>
      <c r="L61" s="1195"/>
      <c r="M61" s="1195"/>
      <c r="N61" s="1195"/>
      <c r="O61" s="1195"/>
      <c r="P61" s="1195"/>
      <c r="Q61" s="1195"/>
      <c r="R61" s="1195"/>
      <c r="S61" s="1196"/>
      <c r="T61" s="126"/>
      <c r="U61" s="1175"/>
      <c r="V61" s="1176"/>
      <c r="W61" s="1176"/>
      <c r="X61" s="1176"/>
      <c r="Y61" s="1176"/>
      <c r="Z61" s="1176"/>
      <c r="AA61" s="1176"/>
      <c r="AB61" s="1176"/>
      <c r="AC61" s="1176"/>
      <c r="AD61" s="1176"/>
      <c r="AE61" s="1176"/>
      <c r="AF61" s="1176"/>
      <c r="AG61" s="1176"/>
      <c r="AH61" s="1176"/>
      <c r="AI61" s="1176"/>
      <c r="AJ61" s="1177"/>
      <c r="AQ61" s="132" t="s">
        <v>1108</v>
      </c>
      <c r="AR61" s="132" t="s">
        <v>504</v>
      </c>
      <c r="AS61" s="307" t="s">
        <v>376</v>
      </c>
      <c r="AU61" s="350">
        <v>2</v>
      </c>
      <c r="AV61" s="351" t="s">
        <v>211</v>
      </c>
      <c r="AW61" s="5"/>
      <c r="AX61" s="5"/>
      <c r="AY61" s="5"/>
    </row>
    <row r="62" spans="1:58" ht="18" customHeight="1" thickBot="1" x14ac:dyDescent="0.2">
      <c r="B62" s="1197"/>
      <c r="C62" s="1198"/>
      <c r="D62" s="1198"/>
      <c r="E62" s="1198"/>
      <c r="F62" s="1198"/>
      <c r="G62" s="1198"/>
      <c r="H62" s="1198"/>
      <c r="I62" s="1198"/>
      <c r="J62" s="1198"/>
      <c r="K62" s="1198"/>
      <c r="L62" s="1198"/>
      <c r="M62" s="1198"/>
      <c r="N62" s="1198"/>
      <c r="O62" s="1198"/>
      <c r="P62" s="1198"/>
      <c r="Q62" s="1198"/>
      <c r="R62" s="1198"/>
      <c r="S62" s="1199"/>
      <c r="T62" s="126"/>
      <c r="U62" s="1238"/>
      <c r="V62" s="1239"/>
      <c r="W62" s="1239"/>
      <c r="X62" s="1239"/>
      <c r="Y62" s="1239"/>
      <c r="Z62" s="1239"/>
      <c r="AA62" s="1239"/>
      <c r="AB62" s="1239"/>
      <c r="AC62" s="1239"/>
      <c r="AD62" s="1239"/>
      <c r="AE62" s="1239"/>
      <c r="AF62" s="1239"/>
      <c r="AG62" s="1239"/>
      <c r="AH62" s="1239"/>
      <c r="AI62" s="1239"/>
      <c r="AJ62" s="1240"/>
      <c r="AQ62" s="426">
        <v>2</v>
      </c>
      <c r="AR62" s="14" t="s">
        <v>1121</v>
      </c>
      <c r="AS62" s="461" t="str">
        <f>IF(AQ62=1,"4部门Used wash顶破强力基准值","")</f>
        <v/>
      </c>
      <c r="AU62" s="350">
        <v>1</v>
      </c>
      <c r="AV62" s="350" t="s">
        <v>768</v>
      </c>
      <c r="AW62" s="5"/>
      <c r="AX62" s="5"/>
      <c r="AY62" s="5"/>
    </row>
    <row r="63" spans="1:58" s="78" customFormat="1" ht="4.95" customHeight="1" thickBot="1" x14ac:dyDescent="0.2">
      <c r="B63" s="129"/>
      <c r="C63" s="129"/>
      <c r="D63" s="129"/>
      <c r="E63" s="129"/>
      <c r="F63" s="129"/>
      <c r="G63" s="308"/>
      <c r="H63" s="308"/>
      <c r="I63" s="308"/>
      <c r="J63" s="308"/>
      <c r="K63" s="308"/>
      <c r="L63" s="308"/>
      <c r="M63" s="308"/>
      <c r="N63" s="129"/>
      <c r="O63" s="129"/>
      <c r="P63" s="129"/>
      <c r="Q63" s="129"/>
      <c r="R63" s="129"/>
      <c r="S63" s="129"/>
      <c r="T63" s="129"/>
      <c r="U63" s="308"/>
      <c r="V63" s="308"/>
      <c r="W63" s="308"/>
      <c r="X63" s="308"/>
      <c r="Y63" s="308"/>
      <c r="Z63" s="308"/>
      <c r="AA63" s="308"/>
      <c r="AB63" s="308"/>
      <c r="AC63" s="308"/>
      <c r="AD63" s="308"/>
      <c r="AE63" s="129"/>
      <c r="AF63" s="129"/>
      <c r="AG63" s="129"/>
      <c r="AH63" s="129"/>
      <c r="AI63" s="129"/>
      <c r="AJ63" s="129"/>
      <c r="AQ63" s="429"/>
      <c r="AR63" s="11"/>
      <c r="AS63" s="11"/>
      <c r="AU63" s="5"/>
      <c r="AV63" s="5"/>
      <c r="AW63" s="5"/>
      <c r="AX63" s="5"/>
      <c r="AY63" s="5"/>
    </row>
    <row r="64" spans="1:58" s="78" customFormat="1" ht="13.5" customHeight="1" thickBot="1" x14ac:dyDescent="0.2">
      <c r="A64" s="193"/>
      <c r="B64" s="1191" t="s">
        <v>198</v>
      </c>
      <c r="C64" s="1192"/>
      <c r="D64" s="1192"/>
      <c r="E64" s="1192"/>
      <c r="F64" s="1193" t="s">
        <v>199</v>
      </c>
      <c r="G64" s="1193"/>
      <c r="H64" s="1193"/>
      <c r="I64" s="1193"/>
      <c r="J64" s="1193"/>
      <c r="K64" s="1193"/>
      <c r="L64" s="1193"/>
      <c r="M64" s="1193"/>
      <c r="N64" s="1193"/>
      <c r="O64" s="1193"/>
      <c r="P64" s="1193"/>
      <c r="Q64" s="1193" t="s">
        <v>200</v>
      </c>
      <c r="R64" s="1193"/>
      <c r="S64" s="1193"/>
      <c r="T64" s="194"/>
      <c r="U64" s="1193"/>
      <c r="V64" s="1193"/>
      <c r="W64" s="1193"/>
      <c r="X64" s="1193"/>
      <c r="Y64" s="1193"/>
      <c r="Z64" s="1223"/>
      <c r="AA64" s="1216" t="s">
        <v>201</v>
      </c>
      <c r="AB64" s="1216"/>
      <c r="AC64" s="1216"/>
      <c r="AD64" s="1216"/>
      <c r="AE64" s="1217"/>
      <c r="AF64" s="1217"/>
      <c r="AG64" s="1217"/>
      <c r="AH64" s="1217"/>
      <c r="AI64" s="1217"/>
      <c r="AJ64" s="1218"/>
      <c r="AK64" s="193"/>
      <c r="AQ64" s="429"/>
      <c r="AR64" s="11"/>
      <c r="AS64" s="11"/>
      <c r="AU64" s="5"/>
      <c r="AV64" s="5"/>
      <c r="AW64" s="5"/>
      <c r="AX64" s="5"/>
      <c r="AY64" s="5"/>
    </row>
    <row r="65" spans="1:45" ht="4.95" customHeight="1" x14ac:dyDescent="0.15">
      <c r="A65" s="195"/>
      <c r="B65" s="195"/>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Q65" s="429"/>
      <c r="AR65" s="11"/>
      <c r="AS65" s="11"/>
    </row>
    <row r="66" spans="1:45" ht="13.5" customHeight="1" x14ac:dyDescent="0.15">
      <c r="A66" s="195"/>
      <c r="B66" s="195"/>
      <c r="C66" s="195"/>
      <c r="D66" s="195"/>
      <c r="E66" s="195"/>
      <c r="F66" s="195"/>
      <c r="G66" s="195"/>
      <c r="H66" s="195"/>
      <c r="I66" s="195"/>
      <c r="J66" s="195"/>
      <c r="K66" s="195"/>
      <c r="L66" s="195"/>
      <c r="M66" s="195"/>
      <c r="N66" s="195"/>
      <c r="O66" s="195"/>
      <c r="P66" s="195"/>
      <c r="Q66" s="195"/>
      <c r="R66" s="195"/>
      <c r="S66" s="195"/>
      <c r="T66" s="195"/>
      <c r="U66" s="195"/>
      <c r="V66" s="1219" t="s">
        <v>179</v>
      </c>
      <c r="W66" s="1220"/>
      <c r="X66" s="1220"/>
      <c r="Y66" s="1221"/>
      <c r="Z66" s="1220" t="s">
        <v>202</v>
      </c>
      <c r="AA66" s="1220"/>
      <c r="AB66" s="1220"/>
      <c r="AC66" s="1220"/>
      <c r="AD66" s="1221"/>
      <c r="AE66" s="1222" t="s">
        <v>203</v>
      </c>
      <c r="AF66" s="1222"/>
      <c r="AG66" s="1222"/>
      <c r="AH66" s="1222" t="s">
        <v>204</v>
      </c>
      <c r="AI66" s="1222"/>
      <c r="AJ66" s="1222"/>
      <c r="AK66" s="195"/>
      <c r="AQ66" s="339" t="s">
        <v>769</v>
      </c>
      <c r="AR66" s="339" t="s">
        <v>375</v>
      </c>
      <c r="AS66" s="339" t="s">
        <v>376</v>
      </c>
    </row>
    <row r="67" spans="1:45" ht="12" customHeight="1" x14ac:dyDescent="0.15">
      <c r="A67" s="195"/>
      <c r="B67" s="216" t="s">
        <v>540</v>
      </c>
      <c r="C67" s="217"/>
      <c r="D67" s="217"/>
      <c r="E67" s="217"/>
      <c r="F67" s="217"/>
      <c r="G67" s="217"/>
      <c r="H67" s="218"/>
      <c r="I67" s="205" t="s">
        <v>541</v>
      </c>
      <c r="J67" s="205"/>
      <c r="K67" s="205"/>
      <c r="L67" s="205"/>
      <c r="M67" s="205"/>
      <c r="N67" s="205"/>
      <c r="O67" s="205"/>
      <c r="P67" s="205"/>
      <c r="Q67" s="1224" t="s">
        <v>28</v>
      </c>
      <c r="R67" s="298"/>
      <c r="S67" s="196"/>
      <c r="T67" s="196"/>
      <c r="U67" s="196"/>
      <c r="V67" s="1228"/>
      <c r="W67" s="1229"/>
      <c r="X67" s="1229"/>
      <c r="Y67" s="1230"/>
      <c r="Z67" s="1229"/>
      <c r="AA67" s="1229"/>
      <c r="AB67" s="1229"/>
      <c r="AC67" s="1229"/>
      <c r="AD67" s="1230"/>
      <c r="AE67" s="1237"/>
      <c r="AF67" s="1237"/>
      <c r="AG67" s="1237"/>
      <c r="AH67" s="1237"/>
      <c r="AI67" s="1237"/>
      <c r="AJ67" s="1237"/>
      <c r="AK67" s="195"/>
      <c r="AQ67" s="350" t="b">
        <v>0</v>
      </c>
      <c r="AR67" s="353" t="s">
        <v>911</v>
      </c>
      <c r="AS67" s="350" t="str">
        <f>IF(AQ67=TRUE,"需要另附素材企划书","")</f>
        <v/>
      </c>
    </row>
    <row r="68" spans="1:45" ht="12" customHeight="1" x14ac:dyDescent="0.15">
      <c r="A68" s="109"/>
      <c r="B68" s="213" t="s">
        <v>539</v>
      </c>
      <c r="C68" s="214"/>
      <c r="D68" s="214"/>
      <c r="E68" s="214"/>
      <c r="F68" s="214"/>
      <c r="G68" s="214"/>
      <c r="H68" s="215"/>
      <c r="I68" s="207" t="s">
        <v>542</v>
      </c>
      <c r="J68" s="207"/>
      <c r="K68" s="207"/>
      <c r="L68" s="207"/>
      <c r="M68" s="207"/>
      <c r="N68" s="207"/>
      <c r="O68" s="207"/>
      <c r="P68" s="207"/>
      <c r="Q68" s="1225"/>
      <c r="R68" s="299"/>
      <c r="S68" s="197"/>
      <c r="T68" s="197"/>
      <c r="U68" s="197"/>
      <c r="V68" s="1231"/>
      <c r="W68" s="1232"/>
      <c r="X68" s="1232"/>
      <c r="Y68" s="1233"/>
      <c r="Z68" s="1232"/>
      <c r="AA68" s="1232"/>
      <c r="AB68" s="1232"/>
      <c r="AC68" s="1232"/>
      <c r="AD68" s="1233"/>
      <c r="AE68" s="1237"/>
      <c r="AF68" s="1237"/>
      <c r="AG68" s="1237"/>
      <c r="AH68" s="1237"/>
      <c r="AI68" s="1237"/>
      <c r="AJ68" s="1237"/>
      <c r="AK68" s="195"/>
      <c r="AQ68" s="275" t="b">
        <v>0</v>
      </c>
      <c r="AR68" s="354" t="s">
        <v>912</v>
      </c>
      <c r="AS68" s="350" t="str">
        <f>IF(AQ68=TRUE,"需要另附素材企划书","")</f>
        <v/>
      </c>
    </row>
    <row r="69" spans="1:45" ht="12" customHeight="1" x14ac:dyDescent="0.15">
      <c r="A69" s="109"/>
      <c r="B69" s="206"/>
      <c r="C69" s="207"/>
      <c r="D69" s="207"/>
      <c r="E69" s="207"/>
      <c r="F69" s="207"/>
      <c r="G69" s="207"/>
      <c r="H69" s="208"/>
      <c r="I69" s="207" t="s">
        <v>543</v>
      </c>
      <c r="J69" s="207"/>
      <c r="K69" s="207"/>
      <c r="L69" s="207"/>
      <c r="M69" s="207"/>
      <c r="N69" s="207"/>
      <c r="O69" s="207"/>
      <c r="P69" s="207"/>
      <c r="Q69" s="1226"/>
      <c r="R69" s="198"/>
      <c r="S69" s="197"/>
      <c r="T69" s="197"/>
      <c r="U69" s="197"/>
      <c r="V69" s="1231"/>
      <c r="W69" s="1232"/>
      <c r="X69" s="1232"/>
      <c r="Y69" s="1233"/>
      <c r="Z69" s="1232"/>
      <c r="AA69" s="1232"/>
      <c r="AB69" s="1232"/>
      <c r="AC69" s="1232"/>
      <c r="AD69" s="1233"/>
      <c r="AE69" s="1237"/>
      <c r="AF69" s="1237"/>
      <c r="AG69" s="1237"/>
      <c r="AH69" s="1237"/>
      <c r="AI69" s="1237"/>
      <c r="AJ69" s="1237"/>
      <c r="AK69" s="195"/>
      <c r="AQ69" s="275" t="b">
        <v>0</v>
      </c>
      <c r="AR69" s="283" t="s">
        <v>913</v>
      </c>
      <c r="AS69" s="350" t="str">
        <f>IF(AQ69=TRUE,"需要另附素材企划书及兰精(Lenzing)公司证明书","")</f>
        <v/>
      </c>
    </row>
    <row r="70" spans="1:45" ht="12" customHeight="1" x14ac:dyDescent="0.15">
      <c r="A70" s="109"/>
      <c r="B70" s="209"/>
      <c r="C70" s="210"/>
      <c r="D70" s="210"/>
      <c r="E70" s="210"/>
      <c r="F70" s="210"/>
      <c r="G70" s="210"/>
      <c r="H70" s="211"/>
      <c r="I70" s="175"/>
      <c r="J70" s="210"/>
      <c r="K70" s="210"/>
      <c r="L70" s="210"/>
      <c r="M70" s="210"/>
      <c r="N70" s="210"/>
      <c r="O70" s="210"/>
      <c r="P70" s="210"/>
      <c r="Q70" s="1227"/>
      <c r="R70" s="200"/>
      <c r="S70" s="199"/>
      <c r="T70" s="199"/>
      <c r="U70" s="199"/>
      <c r="V70" s="1234"/>
      <c r="W70" s="1235"/>
      <c r="X70" s="1235"/>
      <c r="Y70" s="1236"/>
      <c r="Z70" s="1235"/>
      <c r="AA70" s="1235"/>
      <c r="AB70" s="1235"/>
      <c r="AC70" s="1235"/>
      <c r="AD70" s="1236"/>
      <c r="AE70" s="1237"/>
      <c r="AF70" s="1237"/>
      <c r="AG70" s="1237"/>
      <c r="AH70" s="1237"/>
      <c r="AI70" s="1237"/>
      <c r="AJ70" s="1237"/>
      <c r="AK70" s="195"/>
    </row>
    <row r="71" spans="1:45" x14ac:dyDescent="0.15">
      <c r="A71" s="293"/>
      <c r="B71" s="293"/>
      <c r="C71" s="293"/>
      <c r="D71" s="293"/>
      <c r="E71" s="293"/>
      <c r="F71" s="936"/>
      <c r="G71" s="936"/>
      <c r="H71" s="936"/>
      <c r="I71" s="936"/>
      <c r="J71" s="936"/>
      <c r="K71" s="936"/>
      <c r="L71" s="293"/>
      <c r="M71" s="293"/>
      <c r="N71" s="293"/>
      <c r="O71" s="293"/>
      <c r="P71" s="293"/>
      <c r="Q71" s="293"/>
      <c r="R71" s="293"/>
      <c r="S71" s="293"/>
      <c r="T71" s="293"/>
      <c r="U71" s="293"/>
      <c r="V71" s="936"/>
      <c r="W71" s="936"/>
      <c r="X71" s="936"/>
      <c r="Y71" s="936"/>
      <c r="Z71" s="936"/>
      <c r="AA71" s="936"/>
      <c r="AB71" s="936"/>
      <c r="AC71" s="936"/>
      <c r="AD71" s="936"/>
      <c r="AE71" s="936"/>
      <c r="AF71" s="936"/>
      <c r="AG71" s="936"/>
      <c r="AH71" s="936"/>
      <c r="AI71" s="130"/>
      <c r="AJ71" s="130"/>
      <c r="AK71" s="130"/>
      <c r="AL71" s="130"/>
    </row>
    <row r="74" spans="1:45" hidden="1" x14ac:dyDescent="0.15">
      <c r="D74" s="132" t="s">
        <v>896</v>
      </c>
    </row>
    <row r="75" spans="1:45" hidden="1" x14ac:dyDescent="0.15"/>
    <row r="76" spans="1:45" hidden="1" x14ac:dyDescent="0.15">
      <c r="D76" s="307" t="s">
        <v>107</v>
      </c>
      <c r="E76" s="307"/>
      <c r="F76" s="307"/>
      <c r="G76" s="307"/>
      <c r="H76" s="307" t="s">
        <v>132</v>
      </c>
      <c r="I76" s="307"/>
      <c r="J76" s="307"/>
      <c r="K76" s="307"/>
      <c r="L76" s="307" t="s">
        <v>121</v>
      </c>
      <c r="M76" s="307"/>
      <c r="N76" s="307"/>
      <c r="O76" s="307"/>
      <c r="P76" s="307" t="s">
        <v>134</v>
      </c>
      <c r="Q76" s="307"/>
      <c r="R76" s="307"/>
      <c r="S76" s="307"/>
      <c r="T76" s="307"/>
      <c r="U76" s="307" t="s">
        <v>70</v>
      </c>
      <c r="V76" s="250"/>
      <c r="W76" s="250"/>
      <c r="X76" s="250"/>
      <c r="Y76" s="317" t="s">
        <v>816</v>
      </c>
      <c r="Z76" s="307"/>
      <c r="AA76" s="307"/>
      <c r="AB76" s="307"/>
      <c r="AC76" s="307"/>
      <c r="AD76" s="317"/>
      <c r="AE76" s="307" t="s">
        <v>638</v>
      </c>
      <c r="AF76" s="318"/>
      <c r="AG76" s="250"/>
      <c r="AH76" s="317" t="s">
        <v>805</v>
      </c>
      <c r="AI76" s="250"/>
      <c r="AJ76" s="250"/>
      <c r="AK76" s="250"/>
      <c r="AL76" s="307" t="s">
        <v>601</v>
      </c>
      <c r="AM76" s="250"/>
    </row>
    <row r="77" spans="1:45" hidden="1" x14ac:dyDescent="0.15">
      <c r="D77" s="250"/>
      <c r="E77" s="250"/>
      <c r="F77" s="250"/>
      <c r="G77" s="250"/>
      <c r="H77" s="250"/>
      <c r="I77" s="250"/>
      <c r="J77" s="250"/>
      <c r="K77" s="250"/>
      <c r="L77" s="250"/>
      <c r="M77" s="250"/>
      <c r="N77" s="250"/>
      <c r="O77" s="250"/>
      <c r="P77" s="250"/>
      <c r="Q77" s="250"/>
      <c r="R77" s="250"/>
      <c r="S77" s="250"/>
      <c r="T77" s="250"/>
      <c r="U77" s="250"/>
      <c r="V77" s="250"/>
      <c r="W77" s="250"/>
      <c r="X77" s="250"/>
      <c r="Y77" s="318"/>
      <c r="Z77" s="318"/>
      <c r="AA77" s="318"/>
      <c r="AB77" s="318"/>
      <c r="AC77" s="318"/>
      <c r="AD77" s="318"/>
      <c r="AE77" s="318"/>
      <c r="AF77" s="318"/>
      <c r="AG77" s="250"/>
      <c r="AH77" s="317"/>
      <c r="AI77" s="250"/>
      <c r="AJ77" s="250"/>
      <c r="AK77" s="250"/>
      <c r="AL77" s="307"/>
      <c r="AM77" s="250"/>
    </row>
    <row r="78" spans="1:45" hidden="1" x14ac:dyDescent="0.15">
      <c r="A78" s="1"/>
      <c r="B78" s="1"/>
      <c r="D78" s="338" t="s">
        <v>183</v>
      </c>
      <c r="E78" s="338"/>
      <c r="F78" s="338"/>
      <c r="G78" s="338"/>
      <c r="H78" s="338" t="s">
        <v>295</v>
      </c>
      <c r="I78" s="338"/>
      <c r="J78" s="338"/>
      <c r="K78" s="338"/>
      <c r="L78" s="338" t="s">
        <v>270</v>
      </c>
      <c r="M78" s="338"/>
      <c r="N78" s="338"/>
      <c r="O78" s="338"/>
      <c r="P78" s="338" t="s">
        <v>306</v>
      </c>
      <c r="Q78" s="338"/>
      <c r="R78" s="338"/>
      <c r="S78" s="338"/>
      <c r="T78" s="338"/>
      <c r="U78" s="338" t="s">
        <v>462</v>
      </c>
      <c r="V78" s="338"/>
      <c r="W78" s="338"/>
      <c r="X78" s="338"/>
      <c r="Y78" s="355" t="s">
        <v>914</v>
      </c>
      <c r="Z78" s="338"/>
      <c r="AA78" s="338"/>
      <c r="AB78" s="338"/>
      <c r="AC78" s="338"/>
      <c r="AD78" s="355"/>
      <c r="AE78" s="356" t="s">
        <v>639</v>
      </c>
      <c r="AF78" s="356" t="s">
        <v>640</v>
      </c>
      <c r="AG78" s="356"/>
      <c r="AH78" s="355" t="s">
        <v>915</v>
      </c>
      <c r="AI78" s="338"/>
      <c r="AJ78" s="338"/>
      <c r="AK78" s="338"/>
      <c r="AL78" s="338" t="s">
        <v>916</v>
      </c>
      <c r="AM78" s="338"/>
      <c r="AN78" s="336"/>
    </row>
    <row r="79" spans="1:45" hidden="1" x14ac:dyDescent="0.15">
      <c r="A79" s="1"/>
      <c r="B79" s="1"/>
      <c r="D79" s="338" t="s">
        <v>584</v>
      </c>
      <c r="E79" s="338"/>
      <c r="F79" s="338"/>
      <c r="G79" s="338"/>
      <c r="H79" s="338" t="s">
        <v>296</v>
      </c>
      <c r="I79" s="338"/>
      <c r="J79" s="355"/>
      <c r="K79" s="338"/>
      <c r="L79" s="355" t="s">
        <v>917</v>
      </c>
      <c r="M79" s="338"/>
      <c r="N79" s="338"/>
      <c r="O79" s="338"/>
      <c r="P79" s="338" t="s">
        <v>307</v>
      </c>
      <c r="Q79" s="338"/>
      <c r="R79" s="338"/>
      <c r="S79" s="338"/>
      <c r="T79" s="338"/>
      <c r="U79" s="338" t="s">
        <v>73</v>
      </c>
      <c r="V79" s="338"/>
      <c r="W79" s="338"/>
      <c r="X79" s="338"/>
      <c r="Y79" s="355" t="s">
        <v>918</v>
      </c>
      <c r="Z79" s="338"/>
      <c r="AA79" s="338"/>
      <c r="AB79" s="338"/>
      <c r="AC79" s="338"/>
      <c r="AD79" s="355"/>
      <c r="AE79" s="356" t="s">
        <v>641</v>
      </c>
      <c r="AF79" s="356" t="s">
        <v>642</v>
      </c>
      <c r="AG79" s="356"/>
      <c r="AH79" s="355" t="s">
        <v>919</v>
      </c>
      <c r="AI79" s="338"/>
      <c r="AJ79" s="338"/>
      <c r="AK79" s="338"/>
      <c r="AL79" s="338" t="s">
        <v>444</v>
      </c>
      <c r="AM79" s="338"/>
      <c r="AN79" s="336"/>
    </row>
    <row r="80" spans="1:45" hidden="1" x14ac:dyDescent="0.15">
      <c r="A80" s="1"/>
      <c r="B80" s="1"/>
      <c r="D80" s="338" t="s">
        <v>184</v>
      </c>
      <c r="E80" s="338"/>
      <c r="F80" s="338"/>
      <c r="G80" s="338"/>
      <c r="H80" s="338" t="s">
        <v>297</v>
      </c>
      <c r="I80" s="338"/>
      <c r="J80" s="355"/>
      <c r="K80" s="338"/>
      <c r="L80" s="355" t="s">
        <v>920</v>
      </c>
      <c r="M80" s="338"/>
      <c r="N80" s="338"/>
      <c r="O80" s="338"/>
      <c r="P80" s="355" t="s">
        <v>868</v>
      </c>
      <c r="Q80" s="338"/>
      <c r="R80" s="338"/>
      <c r="S80" s="338"/>
      <c r="T80" s="338"/>
      <c r="U80" s="338" t="s">
        <v>308</v>
      </c>
      <c r="V80" s="338"/>
      <c r="W80" s="338"/>
      <c r="X80" s="338"/>
      <c r="Y80" s="355" t="s">
        <v>921</v>
      </c>
      <c r="Z80" s="338"/>
      <c r="AA80" s="338"/>
      <c r="AB80" s="338"/>
      <c r="AC80" s="338"/>
      <c r="AD80" s="355"/>
      <c r="AE80" s="356" t="s">
        <v>643</v>
      </c>
      <c r="AF80" s="356" t="s">
        <v>644</v>
      </c>
      <c r="AG80" s="356"/>
      <c r="AH80" s="355" t="s">
        <v>922</v>
      </c>
      <c r="AI80" s="338"/>
      <c r="AJ80" s="338"/>
      <c r="AK80" s="338"/>
      <c r="AL80" s="338" t="s">
        <v>434</v>
      </c>
      <c r="AM80" s="338"/>
      <c r="AN80" s="336"/>
    </row>
    <row r="81" spans="1:43" ht="12" hidden="1" customHeight="1" x14ac:dyDescent="0.15">
      <c r="A81" s="1"/>
      <c r="B81" s="1"/>
      <c r="D81" s="338" t="s">
        <v>268</v>
      </c>
      <c r="E81" s="338"/>
      <c r="F81" s="338"/>
      <c r="G81" s="338"/>
      <c r="H81" s="338" t="s">
        <v>298</v>
      </c>
      <c r="I81" s="338"/>
      <c r="J81" s="338"/>
      <c r="K81" s="338"/>
      <c r="L81" s="338" t="s">
        <v>271</v>
      </c>
      <c r="M81" s="338"/>
      <c r="N81" s="338"/>
      <c r="O81" s="338"/>
      <c r="P81" s="338" t="s">
        <v>300</v>
      </c>
      <c r="Q81" s="338"/>
      <c r="R81" s="338"/>
      <c r="S81" s="338"/>
      <c r="T81" s="338"/>
      <c r="U81" s="338" t="s">
        <v>248</v>
      </c>
      <c r="V81" s="338"/>
      <c r="W81" s="338"/>
      <c r="X81" s="338"/>
      <c r="Y81" s="355" t="s">
        <v>923</v>
      </c>
      <c r="Z81" s="338"/>
      <c r="AA81" s="338"/>
      <c r="AB81" s="338"/>
      <c r="AC81" s="338"/>
      <c r="AD81" s="355"/>
      <c r="AE81" s="356" t="s">
        <v>645</v>
      </c>
      <c r="AF81" s="356" t="s">
        <v>646</v>
      </c>
      <c r="AG81" s="356"/>
      <c r="AH81" s="355" t="s">
        <v>807</v>
      </c>
      <c r="AI81" s="338"/>
      <c r="AJ81" s="338"/>
      <c r="AK81" s="338"/>
      <c r="AL81" s="338" t="s">
        <v>435</v>
      </c>
      <c r="AM81" s="338"/>
      <c r="AN81" s="336"/>
    </row>
    <row r="82" spans="1:43" hidden="1" x14ac:dyDescent="0.15">
      <c r="A82" s="1"/>
      <c r="B82" s="1"/>
      <c r="D82" s="338" t="s">
        <v>583</v>
      </c>
      <c r="E82" s="338"/>
      <c r="F82" s="338"/>
      <c r="G82" s="338"/>
      <c r="H82" s="338" t="s">
        <v>74</v>
      </c>
      <c r="I82" s="338"/>
      <c r="J82" s="338"/>
      <c r="K82" s="338"/>
      <c r="L82" s="338" t="s">
        <v>280</v>
      </c>
      <c r="M82" s="338"/>
      <c r="N82" s="338"/>
      <c r="O82" s="338"/>
      <c r="P82" s="338" t="s">
        <v>454</v>
      </c>
      <c r="Q82" s="338"/>
      <c r="R82" s="338"/>
      <c r="S82" s="338"/>
      <c r="T82" s="338"/>
      <c r="U82" s="338" t="s">
        <v>299</v>
      </c>
      <c r="V82" s="338"/>
      <c r="W82" s="338"/>
      <c r="X82" s="338"/>
      <c r="Y82" s="355" t="s">
        <v>924</v>
      </c>
      <c r="Z82" s="338"/>
      <c r="AA82" s="338"/>
      <c r="AB82" s="338"/>
      <c r="AC82" s="338"/>
      <c r="AD82" s="355"/>
      <c r="AE82" s="356" t="s">
        <v>647</v>
      </c>
      <c r="AF82" s="356" t="s">
        <v>646</v>
      </c>
      <c r="AG82" s="356"/>
      <c r="AH82" s="355" t="s">
        <v>808</v>
      </c>
      <c r="AI82" s="338"/>
      <c r="AJ82" s="338"/>
      <c r="AK82" s="338"/>
      <c r="AL82" s="338" t="s">
        <v>436</v>
      </c>
      <c r="AM82" s="338"/>
      <c r="AN82" s="336"/>
    </row>
    <row r="83" spans="1:43" hidden="1" x14ac:dyDescent="0.15">
      <c r="A83" s="1"/>
      <c r="B83" s="1"/>
      <c r="D83" s="338" t="s">
        <v>259</v>
      </c>
      <c r="E83" s="338"/>
      <c r="F83" s="338"/>
      <c r="G83" s="338"/>
      <c r="H83" s="338"/>
      <c r="I83" s="338"/>
      <c r="J83" s="338"/>
      <c r="K83" s="338"/>
      <c r="L83" s="338" t="s">
        <v>272</v>
      </c>
      <c r="M83" s="338"/>
      <c r="N83" s="338"/>
      <c r="O83" s="338"/>
      <c r="P83" s="338" t="s">
        <v>301</v>
      </c>
      <c r="Q83" s="338"/>
      <c r="R83" s="338"/>
      <c r="S83" s="338"/>
      <c r="T83" s="338"/>
      <c r="U83" s="338" t="s">
        <v>298</v>
      </c>
      <c r="V83" s="338"/>
      <c r="W83" s="338"/>
      <c r="X83" s="338"/>
      <c r="Y83" s="355" t="s">
        <v>925</v>
      </c>
      <c r="Z83" s="338"/>
      <c r="AA83" s="338"/>
      <c r="AB83" s="338"/>
      <c r="AC83" s="338"/>
      <c r="AD83" s="355"/>
      <c r="AE83" s="356" t="s">
        <v>648</v>
      </c>
      <c r="AF83" s="356" t="s">
        <v>646</v>
      </c>
      <c r="AG83" s="356"/>
      <c r="AH83" s="338"/>
      <c r="AI83" s="338"/>
      <c r="AJ83" s="338"/>
      <c r="AK83" s="338"/>
      <c r="AL83" s="338" t="s">
        <v>437</v>
      </c>
      <c r="AM83" s="338"/>
      <c r="AN83" s="336"/>
      <c r="AP83" s="1"/>
    </row>
    <row r="84" spans="1:43" hidden="1" x14ac:dyDescent="0.15">
      <c r="A84" s="1"/>
      <c r="B84" s="1"/>
      <c r="D84" s="338" t="s">
        <v>258</v>
      </c>
      <c r="E84" s="338"/>
      <c r="F84" s="338"/>
      <c r="G84" s="338"/>
      <c r="H84" s="338"/>
      <c r="I84" s="338"/>
      <c r="J84" s="338"/>
      <c r="K84" s="338"/>
      <c r="L84" s="338" t="s">
        <v>281</v>
      </c>
      <c r="M84" s="338"/>
      <c r="N84" s="338"/>
      <c r="O84" s="338"/>
      <c r="P84" s="338" t="s">
        <v>561</v>
      </c>
      <c r="Q84" s="338"/>
      <c r="R84" s="338"/>
      <c r="S84" s="338"/>
      <c r="T84" s="338"/>
      <c r="U84" s="338" t="s">
        <v>458</v>
      </c>
      <c r="V84" s="338"/>
      <c r="W84" s="338"/>
      <c r="X84" s="338"/>
      <c r="Y84" s="355" t="s">
        <v>926</v>
      </c>
      <c r="Z84" s="338"/>
      <c r="AA84" s="338"/>
      <c r="AB84" s="338"/>
      <c r="AC84" s="338"/>
      <c r="AD84" s="355"/>
      <c r="AE84" s="356" t="s">
        <v>649</v>
      </c>
      <c r="AF84" s="356" t="s">
        <v>646</v>
      </c>
      <c r="AG84" s="356"/>
      <c r="AH84" s="338"/>
      <c r="AI84" s="338"/>
      <c r="AJ84" s="338"/>
      <c r="AK84" s="338"/>
      <c r="AL84" s="338"/>
      <c r="AM84" s="338"/>
      <c r="AN84" s="336"/>
      <c r="AP84" s="1"/>
    </row>
    <row r="85" spans="1:43" ht="12" hidden="1" customHeight="1" x14ac:dyDescent="0.15">
      <c r="A85" s="1"/>
      <c r="B85" s="1"/>
      <c r="D85" s="338" t="s">
        <v>185</v>
      </c>
      <c r="E85" s="338"/>
      <c r="F85" s="338"/>
      <c r="G85" s="338"/>
      <c r="H85" s="338"/>
      <c r="I85" s="338"/>
      <c r="J85" s="338"/>
      <c r="K85" s="338"/>
      <c r="L85" s="338" t="s">
        <v>273</v>
      </c>
      <c r="M85" s="338"/>
      <c r="N85" s="338"/>
      <c r="O85" s="338"/>
      <c r="P85" s="338" t="s">
        <v>547</v>
      </c>
      <c r="Q85" s="338"/>
      <c r="R85" s="338"/>
      <c r="S85" s="338"/>
      <c r="T85" s="338"/>
      <c r="U85" s="338" t="s">
        <v>459</v>
      </c>
      <c r="V85" s="338"/>
      <c r="W85" s="338"/>
      <c r="X85" s="338"/>
      <c r="Y85" s="355" t="s">
        <v>927</v>
      </c>
      <c r="Z85" s="338"/>
      <c r="AA85" s="338"/>
      <c r="AB85" s="338"/>
      <c r="AC85" s="338"/>
      <c r="AD85" s="355"/>
      <c r="AE85" s="356" t="s">
        <v>650</v>
      </c>
      <c r="AF85" s="356" t="s">
        <v>646</v>
      </c>
      <c r="AG85" s="356"/>
      <c r="AH85" s="338"/>
      <c r="AI85" s="338"/>
      <c r="AJ85" s="338"/>
      <c r="AK85" s="338"/>
      <c r="AL85" s="338"/>
      <c r="AM85" s="338"/>
      <c r="AN85" s="336"/>
    </row>
    <row r="86" spans="1:43" hidden="1" x14ac:dyDescent="0.15">
      <c r="A86" s="1"/>
      <c r="B86" s="1"/>
      <c r="D86" s="338" t="s">
        <v>286</v>
      </c>
      <c r="E86" s="338"/>
      <c r="F86" s="338"/>
      <c r="G86" s="338"/>
      <c r="H86" s="338"/>
      <c r="I86" s="338"/>
      <c r="J86" s="338"/>
      <c r="K86" s="338"/>
      <c r="L86" s="338" t="s">
        <v>20</v>
      </c>
      <c r="M86" s="338"/>
      <c r="N86" s="338"/>
      <c r="O86" s="338"/>
      <c r="P86" s="355" t="s">
        <v>1113</v>
      </c>
      <c r="Q86" s="338"/>
      <c r="R86" s="338"/>
      <c r="S86" s="338"/>
      <c r="T86" s="338"/>
      <c r="U86" s="338" t="s">
        <v>74</v>
      </c>
      <c r="V86" s="338"/>
      <c r="W86" s="338"/>
      <c r="X86" s="338"/>
      <c r="Y86" s="355" t="s">
        <v>928</v>
      </c>
      <c r="Z86" s="338"/>
      <c r="AA86" s="338"/>
      <c r="AB86" s="338"/>
      <c r="AC86" s="338"/>
      <c r="AD86" s="355"/>
      <c r="AE86" s="356" t="s">
        <v>651</v>
      </c>
      <c r="AF86" s="356" t="s">
        <v>652</v>
      </c>
      <c r="AG86" s="356"/>
      <c r="AH86" s="338"/>
      <c r="AI86" s="338"/>
      <c r="AJ86" s="338"/>
      <c r="AK86" s="338"/>
      <c r="AL86" s="338"/>
      <c r="AM86" s="338"/>
      <c r="AN86" s="336"/>
      <c r="AQ86" s="5"/>
    </row>
    <row r="87" spans="1:43" hidden="1" x14ac:dyDescent="0.15">
      <c r="A87" s="1"/>
      <c r="B87" s="1"/>
      <c r="D87" s="338" t="s">
        <v>285</v>
      </c>
      <c r="E87" s="338"/>
      <c r="F87" s="338"/>
      <c r="G87" s="338"/>
      <c r="H87" s="338"/>
      <c r="I87" s="338"/>
      <c r="J87" s="338"/>
      <c r="K87" s="338"/>
      <c r="L87" s="338" t="s">
        <v>282</v>
      </c>
      <c r="M87" s="338"/>
      <c r="N87" s="338"/>
      <c r="O87" s="338"/>
      <c r="P87" s="355" t="s">
        <v>1111</v>
      </c>
      <c r="Q87" s="338"/>
      <c r="R87" s="338"/>
      <c r="S87" s="338"/>
      <c r="T87" s="338"/>
      <c r="U87" s="338" t="s">
        <v>297</v>
      </c>
      <c r="V87" s="338"/>
      <c r="W87" s="338"/>
      <c r="X87" s="338"/>
      <c r="Y87" s="355" t="s">
        <v>929</v>
      </c>
      <c r="Z87" s="338"/>
      <c r="AA87" s="338"/>
      <c r="AB87" s="338"/>
      <c r="AC87" s="338"/>
      <c r="AD87" s="355"/>
      <c r="AE87" s="356" t="s">
        <v>653</v>
      </c>
      <c r="AF87" s="356" t="s">
        <v>654</v>
      </c>
      <c r="AG87" s="356"/>
      <c r="AH87" s="338"/>
      <c r="AI87" s="338"/>
      <c r="AJ87" s="338"/>
      <c r="AK87" s="338"/>
      <c r="AL87" s="338"/>
      <c r="AM87" s="338"/>
      <c r="AN87" s="336"/>
      <c r="AQ87" s="5"/>
    </row>
    <row r="88" spans="1:43" hidden="1" x14ac:dyDescent="0.15">
      <c r="A88" s="1"/>
      <c r="B88" s="1"/>
      <c r="D88" s="338" t="s">
        <v>260</v>
      </c>
      <c r="E88" s="338"/>
      <c r="F88" s="338"/>
      <c r="G88" s="338"/>
      <c r="H88" s="338"/>
      <c r="I88" s="338"/>
      <c r="J88" s="338"/>
      <c r="K88" s="338"/>
      <c r="L88" s="338" t="s">
        <v>529</v>
      </c>
      <c r="M88" s="338"/>
      <c r="N88" s="338"/>
      <c r="O88" s="338"/>
      <c r="P88" s="338" t="s">
        <v>560</v>
      </c>
      <c r="Q88" s="338"/>
      <c r="R88" s="338"/>
      <c r="S88" s="338"/>
      <c r="T88" s="338"/>
      <c r="U88" s="338" t="s">
        <v>460</v>
      </c>
      <c r="V88" s="338"/>
      <c r="W88" s="338"/>
      <c r="X88" s="338"/>
      <c r="Y88" s="355" t="s">
        <v>930</v>
      </c>
      <c r="Z88" s="338"/>
      <c r="AA88" s="338"/>
      <c r="AB88" s="338"/>
      <c r="AC88" s="338"/>
      <c r="AD88" s="355"/>
      <c r="AE88" s="356" t="s">
        <v>655</v>
      </c>
      <c r="AF88" s="356" t="s">
        <v>656</v>
      </c>
      <c r="AG88" s="356"/>
      <c r="AH88" s="338"/>
      <c r="AI88" s="338"/>
      <c r="AJ88" s="338"/>
      <c r="AK88" s="338"/>
      <c r="AL88" s="338"/>
      <c r="AM88" s="338"/>
      <c r="AN88" s="336"/>
      <c r="AQ88" s="5"/>
    </row>
    <row r="89" spans="1:43" hidden="1" x14ac:dyDescent="0.15">
      <c r="A89" s="1"/>
      <c r="B89" s="1"/>
      <c r="D89" s="338" t="s">
        <v>261</v>
      </c>
      <c r="E89" s="338"/>
      <c r="F89" s="338"/>
      <c r="G89" s="338"/>
      <c r="H89" s="338"/>
      <c r="I89" s="338"/>
      <c r="J89" s="338"/>
      <c r="K89" s="338"/>
      <c r="L89" s="338" t="s">
        <v>472</v>
      </c>
      <c r="M89" s="338"/>
      <c r="N89" s="338"/>
      <c r="O89" s="338"/>
      <c r="P89" s="338" t="s">
        <v>545</v>
      </c>
      <c r="Q89" s="338"/>
      <c r="R89" s="338"/>
      <c r="S89" s="338"/>
      <c r="T89" s="338"/>
      <c r="U89" s="338" t="s">
        <v>280</v>
      </c>
      <c r="V89" s="338"/>
      <c r="W89" s="338"/>
      <c r="X89" s="338"/>
      <c r="Y89" s="355" t="s">
        <v>932</v>
      </c>
      <c r="Z89" s="338"/>
      <c r="AA89" s="338"/>
      <c r="AB89" s="338"/>
      <c r="AC89" s="338"/>
      <c r="AD89" s="355"/>
      <c r="AE89" s="356" t="s">
        <v>657</v>
      </c>
      <c r="AF89" s="356" t="s">
        <v>656</v>
      </c>
      <c r="AG89" s="356"/>
      <c r="AH89" s="338"/>
      <c r="AI89" s="338"/>
      <c r="AJ89" s="338"/>
      <c r="AK89" s="338"/>
      <c r="AL89" s="338"/>
      <c r="AM89" s="338"/>
      <c r="AN89" s="336"/>
      <c r="AQ89" s="5"/>
    </row>
    <row r="90" spans="1:43" hidden="1" x14ac:dyDescent="0.15">
      <c r="A90" s="1"/>
      <c r="B90" s="1"/>
      <c r="D90" s="338" t="s">
        <v>262</v>
      </c>
      <c r="E90" s="338"/>
      <c r="F90" s="338"/>
      <c r="G90" s="338"/>
      <c r="H90" s="338"/>
      <c r="I90" s="338"/>
      <c r="J90" s="338"/>
      <c r="K90" s="338"/>
      <c r="L90" s="338" t="s">
        <v>449</v>
      </c>
      <c r="M90" s="338"/>
      <c r="N90" s="338"/>
      <c r="O90" s="338"/>
      <c r="P90" s="355" t="s">
        <v>1105</v>
      </c>
      <c r="Q90" s="338"/>
      <c r="R90" s="338"/>
      <c r="S90" s="338"/>
      <c r="T90" s="338"/>
      <c r="U90" s="338" t="s">
        <v>272</v>
      </c>
      <c r="V90" s="338"/>
      <c r="W90" s="338"/>
      <c r="X90" s="338"/>
      <c r="Y90" s="355" t="s">
        <v>934</v>
      </c>
      <c r="Z90" s="338"/>
      <c r="AA90" s="338"/>
      <c r="AB90" s="338"/>
      <c r="AC90" s="338"/>
      <c r="AD90" s="355"/>
      <c r="AE90" s="356" t="s">
        <v>658</v>
      </c>
      <c r="AF90" s="356" t="s">
        <v>656</v>
      </c>
      <c r="AG90" s="356"/>
      <c r="AH90" s="338"/>
      <c r="AI90" s="338"/>
      <c r="AJ90" s="338"/>
      <c r="AK90" s="338"/>
      <c r="AL90" s="338"/>
      <c r="AM90" s="338"/>
      <c r="AN90" s="336"/>
      <c r="AQ90" s="5"/>
    </row>
    <row r="91" spans="1:43" hidden="1" x14ac:dyDescent="0.15">
      <c r="A91" s="1"/>
      <c r="B91" s="1"/>
      <c r="D91" s="338" t="s">
        <v>263</v>
      </c>
      <c r="E91" s="338"/>
      <c r="F91" s="338"/>
      <c r="G91" s="338"/>
      <c r="H91" s="338"/>
      <c r="I91" s="338"/>
      <c r="J91" s="338"/>
      <c r="K91" s="338"/>
      <c r="L91" s="338" t="s">
        <v>450</v>
      </c>
      <c r="M91" s="338"/>
      <c r="N91" s="338"/>
      <c r="O91" s="338"/>
      <c r="P91" s="338" t="s">
        <v>931</v>
      </c>
      <c r="Q91" s="338"/>
      <c r="R91" s="338"/>
      <c r="S91" s="338"/>
      <c r="T91" s="338"/>
      <c r="U91" s="338" t="s">
        <v>461</v>
      </c>
      <c r="V91" s="338"/>
      <c r="W91" s="338"/>
      <c r="X91" s="338"/>
      <c r="Y91" s="355" t="s">
        <v>936</v>
      </c>
      <c r="Z91" s="338"/>
      <c r="AA91" s="338"/>
      <c r="AB91" s="338"/>
      <c r="AC91" s="338"/>
      <c r="AD91" s="355"/>
      <c r="AE91" s="356" t="s">
        <v>659</v>
      </c>
      <c r="AF91" s="356" t="s">
        <v>660</v>
      </c>
      <c r="AG91" s="356"/>
      <c r="AH91" s="338"/>
      <c r="AI91" s="338"/>
      <c r="AJ91" s="338"/>
      <c r="AK91" s="338"/>
      <c r="AL91" s="338"/>
      <c r="AM91" s="338"/>
      <c r="AN91" s="336"/>
    </row>
    <row r="92" spans="1:43" hidden="1" x14ac:dyDescent="0.15">
      <c r="A92" s="1"/>
      <c r="B92" s="1"/>
      <c r="D92" s="338" t="s">
        <v>186</v>
      </c>
      <c r="E92" s="338"/>
      <c r="F92" s="338"/>
      <c r="G92" s="338"/>
      <c r="H92" s="338"/>
      <c r="I92" s="338"/>
      <c r="J92" s="338"/>
      <c r="K92" s="338"/>
      <c r="L92" s="338" t="s">
        <v>283</v>
      </c>
      <c r="M92" s="338"/>
      <c r="N92" s="338"/>
      <c r="O92" s="338"/>
      <c r="P92" s="355" t="s">
        <v>933</v>
      </c>
      <c r="Q92" s="338"/>
      <c r="R92" s="338"/>
      <c r="S92" s="338"/>
      <c r="T92" s="338"/>
      <c r="U92" s="338" t="s">
        <v>453</v>
      </c>
      <c r="V92" s="338"/>
      <c r="W92" s="338"/>
      <c r="X92" s="338"/>
      <c r="Y92" s="355" t="s">
        <v>937</v>
      </c>
      <c r="Z92" s="338"/>
      <c r="AA92" s="338"/>
      <c r="AB92" s="338"/>
      <c r="AC92" s="338"/>
      <c r="AD92" s="355"/>
      <c r="AE92" s="356" t="s">
        <v>661</v>
      </c>
      <c r="AF92" s="356" t="s">
        <v>660</v>
      </c>
      <c r="AG92" s="356"/>
      <c r="AH92" s="338"/>
      <c r="AI92" s="338"/>
      <c r="AJ92" s="338"/>
      <c r="AK92" s="338"/>
      <c r="AL92" s="338"/>
      <c r="AM92" s="338"/>
      <c r="AN92" s="336"/>
    </row>
    <row r="93" spans="1:43" ht="12" hidden="1" customHeight="1" x14ac:dyDescent="0.15">
      <c r="A93" s="1"/>
      <c r="B93" s="1"/>
      <c r="D93" s="338" t="s">
        <v>264</v>
      </c>
      <c r="E93" s="338"/>
      <c r="F93" s="338"/>
      <c r="G93" s="338"/>
      <c r="H93" s="338"/>
      <c r="I93" s="338"/>
      <c r="J93" s="338"/>
      <c r="K93" s="338"/>
      <c r="L93" s="338" t="s">
        <v>274</v>
      </c>
      <c r="M93" s="338"/>
      <c r="N93" s="338"/>
      <c r="O93" s="338"/>
      <c r="P93" s="355" t="s">
        <v>935</v>
      </c>
      <c r="Q93" s="338"/>
      <c r="R93" s="338"/>
      <c r="S93" s="338"/>
      <c r="T93" s="338"/>
      <c r="U93" s="338" t="s">
        <v>463</v>
      </c>
      <c r="V93" s="338"/>
      <c r="W93" s="338"/>
      <c r="X93" s="338"/>
      <c r="Y93" s="355" t="s">
        <v>939</v>
      </c>
      <c r="Z93" s="338"/>
      <c r="AA93" s="338"/>
      <c r="AB93" s="338"/>
      <c r="AC93" s="338"/>
      <c r="AD93" s="338"/>
      <c r="AE93" s="356" t="s">
        <v>662</v>
      </c>
      <c r="AF93" s="356" t="s">
        <v>660</v>
      </c>
      <c r="AG93" s="356"/>
      <c r="AH93" s="338"/>
      <c r="AI93" s="338"/>
      <c r="AJ93" s="338"/>
      <c r="AK93" s="338"/>
      <c r="AL93" s="338"/>
      <c r="AM93" s="338"/>
      <c r="AN93" s="336"/>
    </row>
    <row r="94" spans="1:43" ht="12" hidden="1" customHeight="1" x14ac:dyDescent="0.15">
      <c r="A94" s="1"/>
      <c r="B94" s="1"/>
      <c r="D94" s="338" t="s">
        <v>265</v>
      </c>
      <c r="E94" s="338"/>
      <c r="F94" s="338"/>
      <c r="G94" s="338"/>
      <c r="H94" s="338"/>
      <c r="I94" s="338"/>
      <c r="J94" s="338"/>
      <c r="K94" s="338"/>
      <c r="L94" s="338" t="s">
        <v>275</v>
      </c>
      <c r="M94" s="338"/>
      <c r="N94" s="338"/>
      <c r="O94" s="338"/>
      <c r="P94" s="338" t="s">
        <v>302</v>
      </c>
      <c r="Q94" s="338"/>
      <c r="R94" s="338"/>
      <c r="S94" s="338"/>
      <c r="T94" s="338"/>
      <c r="U94" s="338" t="s">
        <v>464</v>
      </c>
      <c r="V94" s="338"/>
      <c r="W94" s="338"/>
      <c r="X94" s="338"/>
      <c r="Y94" s="355" t="s">
        <v>941</v>
      </c>
      <c r="Z94" s="338"/>
      <c r="AA94" s="338"/>
      <c r="AB94" s="338"/>
      <c r="AC94" s="338"/>
      <c r="AD94" s="338"/>
      <c r="AE94" s="356" t="s">
        <v>663</v>
      </c>
      <c r="AF94" s="356" t="s">
        <v>660</v>
      </c>
      <c r="AG94" s="356"/>
      <c r="AH94" s="338"/>
      <c r="AI94" s="338"/>
      <c r="AJ94" s="338"/>
      <c r="AK94" s="338"/>
      <c r="AL94" s="338"/>
      <c r="AM94" s="338"/>
      <c r="AN94" s="336"/>
    </row>
    <row r="95" spans="1:43" ht="12" hidden="1" customHeight="1" x14ac:dyDescent="0.15">
      <c r="A95" s="1"/>
      <c r="B95" s="1"/>
      <c r="D95" s="338" t="s">
        <v>266</v>
      </c>
      <c r="E95" s="338"/>
      <c r="F95" s="338"/>
      <c r="G95" s="338"/>
      <c r="H95" s="338"/>
      <c r="I95" s="338"/>
      <c r="J95" s="338"/>
      <c r="K95" s="338"/>
      <c r="L95" s="338" t="s">
        <v>276</v>
      </c>
      <c r="M95" s="338"/>
      <c r="N95" s="338"/>
      <c r="O95" s="338"/>
      <c r="P95" s="355" t="s">
        <v>938</v>
      </c>
      <c r="Q95" s="338"/>
      <c r="R95" s="338"/>
      <c r="S95" s="338"/>
      <c r="T95" s="338"/>
      <c r="U95" s="338" t="s">
        <v>465</v>
      </c>
      <c r="V95" s="338"/>
      <c r="W95" s="338"/>
      <c r="X95" s="338"/>
      <c r="Y95" s="355" t="s">
        <v>942</v>
      </c>
      <c r="Z95" s="338"/>
      <c r="AA95" s="338"/>
      <c r="AB95" s="338"/>
      <c r="AC95" s="338"/>
      <c r="AD95" s="338"/>
      <c r="AE95" s="356" t="s">
        <v>664</v>
      </c>
      <c r="AF95" s="356" t="s">
        <v>660</v>
      </c>
      <c r="AG95" s="356"/>
      <c r="AH95" s="338"/>
      <c r="AI95" s="338"/>
      <c r="AJ95" s="338"/>
      <c r="AK95" s="338"/>
      <c r="AL95" s="338"/>
      <c r="AM95" s="338"/>
      <c r="AN95" s="336"/>
    </row>
    <row r="96" spans="1:43" hidden="1" x14ac:dyDescent="0.15">
      <c r="A96" s="1"/>
      <c r="B96" s="1"/>
      <c r="D96" s="338" t="s">
        <v>877</v>
      </c>
      <c r="E96" s="338"/>
      <c r="F96" s="338"/>
      <c r="G96" s="338"/>
      <c r="H96" s="338"/>
      <c r="I96" s="338"/>
      <c r="J96" s="338"/>
      <c r="K96" s="338"/>
      <c r="L96" s="338" t="s">
        <v>277</v>
      </c>
      <c r="M96" s="338"/>
      <c r="N96" s="338"/>
      <c r="O96" s="338"/>
      <c r="P96" s="355" t="s">
        <v>940</v>
      </c>
      <c r="Q96" s="338"/>
      <c r="R96" s="338"/>
      <c r="S96" s="338"/>
      <c r="T96" s="338"/>
      <c r="U96" s="338"/>
      <c r="V96" s="338"/>
      <c r="W96" s="338"/>
      <c r="X96" s="338"/>
      <c r="Y96" s="355" t="s">
        <v>943</v>
      </c>
      <c r="Z96" s="338"/>
      <c r="AA96" s="338"/>
      <c r="AB96" s="338"/>
      <c r="AC96" s="338"/>
      <c r="AD96" s="338"/>
      <c r="AE96" s="356" t="s">
        <v>665</v>
      </c>
      <c r="AF96" s="356" t="s">
        <v>666</v>
      </c>
      <c r="AG96" s="356"/>
      <c r="AH96" s="338"/>
      <c r="AI96" s="338"/>
      <c r="AJ96" s="338"/>
      <c r="AK96" s="338"/>
      <c r="AL96" s="338"/>
      <c r="AM96" s="338"/>
      <c r="AN96" s="336"/>
    </row>
    <row r="97" spans="1:40" ht="12" hidden="1" customHeight="1" x14ac:dyDescent="0.15">
      <c r="A97" s="1"/>
      <c r="B97" s="1"/>
      <c r="D97" s="338" t="s">
        <v>267</v>
      </c>
      <c r="E97" s="338"/>
      <c r="F97" s="338"/>
      <c r="G97" s="338"/>
      <c r="H97" s="338"/>
      <c r="I97" s="338"/>
      <c r="J97" s="338"/>
      <c r="K97" s="338"/>
      <c r="L97" s="338" t="s">
        <v>453</v>
      </c>
      <c r="M97" s="338"/>
      <c r="N97" s="338"/>
      <c r="O97" s="338"/>
      <c r="P97" s="338" t="s">
        <v>303</v>
      </c>
      <c r="Q97" s="338"/>
      <c r="R97" s="338"/>
      <c r="S97" s="338"/>
      <c r="T97" s="338"/>
      <c r="U97" s="338"/>
      <c r="V97" s="338"/>
      <c r="W97" s="338"/>
      <c r="X97" s="338"/>
      <c r="Y97" s="355" t="s">
        <v>944</v>
      </c>
      <c r="Z97" s="338"/>
      <c r="AA97" s="338"/>
      <c r="AB97" s="338"/>
      <c r="AC97" s="338"/>
      <c r="AD97" s="338"/>
      <c r="AE97" s="356" t="s">
        <v>667</v>
      </c>
      <c r="AF97" s="356" t="s">
        <v>666</v>
      </c>
      <c r="AG97" s="356"/>
      <c r="AH97" s="338"/>
      <c r="AI97" s="338"/>
      <c r="AJ97" s="338"/>
      <c r="AK97" s="338"/>
      <c r="AL97" s="338"/>
      <c r="AM97" s="338"/>
      <c r="AN97" s="336"/>
    </row>
    <row r="98" spans="1:40" ht="12" hidden="1" customHeight="1" x14ac:dyDescent="0.15">
      <c r="A98" s="1"/>
      <c r="B98" s="1"/>
      <c r="D98" s="338" t="s">
        <v>288</v>
      </c>
      <c r="E98" s="338"/>
      <c r="F98" s="338"/>
      <c r="G98" s="338"/>
      <c r="H98" s="338"/>
      <c r="I98" s="338"/>
      <c r="J98" s="338"/>
      <c r="K98" s="338"/>
      <c r="L98" s="338" t="s">
        <v>278</v>
      </c>
      <c r="M98" s="338"/>
      <c r="N98" s="338"/>
      <c r="O98" s="338"/>
      <c r="P98" s="338" t="s">
        <v>455</v>
      </c>
      <c r="Q98" s="338"/>
      <c r="R98" s="338"/>
      <c r="S98" s="338"/>
      <c r="T98" s="338"/>
      <c r="U98" s="338"/>
      <c r="V98" s="338"/>
      <c r="W98" s="338"/>
      <c r="X98" s="338"/>
      <c r="Y98" s="355" t="s">
        <v>946</v>
      </c>
      <c r="Z98" s="338"/>
      <c r="AA98" s="338"/>
      <c r="AB98" s="338"/>
      <c r="AC98" s="338"/>
      <c r="AD98" s="338"/>
      <c r="AE98" s="356" t="s">
        <v>668</v>
      </c>
      <c r="AF98" s="356" t="s">
        <v>669</v>
      </c>
      <c r="AG98" s="356"/>
      <c r="AH98" s="338"/>
      <c r="AI98" s="338"/>
      <c r="AJ98" s="338"/>
      <c r="AK98" s="338"/>
      <c r="AL98" s="338"/>
      <c r="AM98" s="338"/>
      <c r="AN98" s="336"/>
    </row>
    <row r="99" spans="1:40" ht="12" hidden="1" customHeight="1" x14ac:dyDescent="0.15">
      <c r="A99" s="1"/>
      <c r="B99" s="1"/>
      <c r="D99" s="338" t="s">
        <v>438</v>
      </c>
      <c r="E99" s="338"/>
      <c r="F99" s="338"/>
      <c r="G99" s="338"/>
      <c r="H99" s="338"/>
      <c r="I99" s="338"/>
      <c r="J99" s="338"/>
      <c r="K99" s="338"/>
      <c r="L99" s="338" t="s">
        <v>451</v>
      </c>
      <c r="M99" s="338"/>
      <c r="N99" s="338"/>
      <c r="O99" s="338"/>
      <c r="P99" s="338" t="s">
        <v>456</v>
      </c>
      <c r="Q99" s="338"/>
      <c r="R99" s="338"/>
      <c r="S99" s="338"/>
      <c r="T99" s="338"/>
      <c r="U99" s="338"/>
      <c r="V99" s="338"/>
      <c r="W99" s="338"/>
      <c r="X99" s="338"/>
      <c r="Y99" s="355" t="s">
        <v>948</v>
      </c>
      <c r="Z99" s="338"/>
      <c r="AA99" s="338"/>
      <c r="AB99" s="338"/>
      <c r="AC99" s="338"/>
      <c r="AD99" s="338"/>
      <c r="AE99" s="356" t="s">
        <v>670</v>
      </c>
      <c r="AF99" s="356" t="s">
        <v>669</v>
      </c>
      <c r="AG99" s="356"/>
      <c r="AH99" s="338"/>
      <c r="AI99" s="338"/>
      <c r="AJ99" s="338"/>
      <c r="AK99" s="338"/>
      <c r="AL99" s="338"/>
      <c r="AM99" s="338"/>
      <c r="AN99" s="336"/>
    </row>
    <row r="100" spans="1:40" hidden="1" x14ac:dyDescent="0.15">
      <c r="A100" s="1"/>
      <c r="B100" s="1"/>
      <c r="D100" s="338" t="s">
        <v>439</v>
      </c>
      <c r="E100" s="338"/>
      <c r="F100" s="338"/>
      <c r="G100" s="338"/>
      <c r="H100" s="338"/>
      <c r="I100" s="338"/>
      <c r="J100" s="338"/>
      <c r="K100" s="338"/>
      <c r="L100" s="338" t="s">
        <v>279</v>
      </c>
      <c r="M100" s="338"/>
      <c r="N100" s="338"/>
      <c r="O100" s="338"/>
      <c r="P100" s="338" t="s">
        <v>945</v>
      </c>
      <c r="Q100" s="338"/>
      <c r="R100" s="338"/>
      <c r="S100" s="338"/>
      <c r="T100" s="338"/>
      <c r="U100" s="338"/>
      <c r="V100" s="338"/>
      <c r="W100" s="338"/>
      <c r="X100" s="338"/>
      <c r="Y100" s="355" t="s">
        <v>950</v>
      </c>
      <c r="Z100" s="338"/>
      <c r="AA100" s="338"/>
      <c r="AB100" s="338"/>
      <c r="AC100" s="338"/>
      <c r="AD100" s="338"/>
      <c r="AE100" s="356" t="s">
        <v>671</v>
      </c>
      <c r="AF100" s="356" t="s">
        <v>672</v>
      </c>
      <c r="AG100" s="356"/>
      <c r="AH100" s="338"/>
      <c r="AI100" s="338"/>
      <c r="AJ100" s="338"/>
      <c r="AK100" s="338"/>
      <c r="AL100" s="338"/>
      <c r="AM100" s="338"/>
      <c r="AN100" s="336"/>
    </row>
    <row r="101" spans="1:40" hidden="1" x14ac:dyDescent="0.15">
      <c r="A101" s="1"/>
      <c r="B101" s="1"/>
      <c r="D101" s="338" t="s">
        <v>269</v>
      </c>
      <c r="E101" s="338"/>
      <c r="F101" s="338"/>
      <c r="G101" s="338"/>
      <c r="H101" s="338"/>
      <c r="I101" s="338"/>
      <c r="J101" s="338"/>
      <c r="K101" s="338"/>
      <c r="L101" s="338" t="s">
        <v>452</v>
      </c>
      <c r="M101" s="338"/>
      <c r="N101" s="338"/>
      <c r="O101" s="338"/>
      <c r="P101" s="338" t="s">
        <v>947</v>
      </c>
      <c r="Q101" s="338"/>
      <c r="R101" s="338"/>
      <c r="S101" s="338"/>
      <c r="T101" s="338"/>
      <c r="U101" s="338"/>
      <c r="V101" s="338"/>
      <c r="W101" s="338"/>
      <c r="X101" s="338"/>
      <c r="Y101" s="355" t="s">
        <v>951</v>
      </c>
      <c r="Z101" s="338"/>
      <c r="AA101" s="338"/>
      <c r="AB101" s="338"/>
      <c r="AC101" s="338"/>
      <c r="AD101" s="338"/>
      <c r="AE101" s="356" t="s">
        <v>673</v>
      </c>
      <c r="AF101" s="356" t="s">
        <v>672</v>
      </c>
      <c r="AG101" s="356"/>
      <c r="AH101" s="338"/>
      <c r="AI101" s="338"/>
      <c r="AJ101" s="338"/>
      <c r="AK101" s="338"/>
      <c r="AL101" s="338"/>
      <c r="AM101" s="338"/>
      <c r="AN101" s="336"/>
    </row>
    <row r="102" spans="1:40" hidden="1" x14ac:dyDescent="0.15">
      <c r="A102" s="1"/>
      <c r="D102" s="338"/>
      <c r="E102" s="338"/>
      <c r="F102" s="338"/>
      <c r="G102" s="338"/>
      <c r="H102" s="338"/>
      <c r="I102" s="338"/>
      <c r="J102" s="338"/>
      <c r="K102" s="338"/>
      <c r="L102" s="338" t="s">
        <v>287</v>
      </c>
      <c r="M102" s="338"/>
      <c r="N102" s="338"/>
      <c r="O102" s="338"/>
      <c r="P102" s="355" t="s">
        <v>949</v>
      </c>
      <c r="Q102" s="338"/>
      <c r="R102" s="338"/>
      <c r="S102" s="338"/>
      <c r="T102" s="338"/>
      <c r="U102" s="338"/>
      <c r="V102" s="338"/>
      <c r="W102" s="338"/>
      <c r="X102" s="338"/>
      <c r="Y102" s="355" t="s">
        <v>952</v>
      </c>
      <c r="Z102" s="338"/>
      <c r="AA102" s="338"/>
      <c r="AB102" s="338"/>
      <c r="AC102" s="338"/>
      <c r="AD102" s="338"/>
      <c r="AE102" s="356" t="s">
        <v>674</v>
      </c>
      <c r="AF102" s="356" t="s">
        <v>672</v>
      </c>
      <c r="AG102" s="356"/>
      <c r="AH102" s="338"/>
      <c r="AI102" s="338"/>
      <c r="AJ102" s="338"/>
      <c r="AK102" s="338"/>
      <c r="AL102" s="338"/>
      <c r="AM102" s="338"/>
      <c r="AN102" s="336"/>
    </row>
    <row r="103" spans="1:40" hidden="1" x14ac:dyDescent="0.15">
      <c r="A103" s="1"/>
      <c r="D103" s="338"/>
      <c r="E103" s="338"/>
      <c r="F103" s="338"/>
      <c r="G103" s="338"/>
      <c r="H103" s="338"/>
      <c r="I103" s="338"/>
      <c r="J103" s="338"/>
      <c r="K103" s="338"/>
      <c r="L103" s="338" t="s">
        <v>126</v>
      </c>
      <c r="M103" s="338"/>
      <c r="N103" s="338"/>
      <c r="O103" s="338"/>
      <c r="P103" s="338" t="s">
        <v>793</v>
      </c>
      <c r="Q103" s="338"/>
      <c r="R103" s="338"/>
      <c r="S103" s="338"/>
      <c r="T103" s="338"/>
      <c r="U103" s="338"/>
      <c r="V103" s="338"/>
      <c r="W103" s="338"/>
      <c r="X103" s="338"/>
      <c r="Y103" s="355" t="s">
        <v>953</v>
      </c>
      <c r="Z103" s="338"/>
      <c r="AA103" s="338"/>
      <c r="AB103" s="338"/>
      <c r="AC103" s="338"/>
      <c r="AD103" s="338"/>
      <c r="AE103" s="356" t="s">
        <v>675</v>
      </c>
      <c r="AF103" s="356" t="s">
        <v>672</v>
      </c>
      <c r="AG103" s="356"/>
      <c r="AH103" s="338"/>
      <c r="AI103" s="338"/>
      <c r="AJ103" s="338"/>
      <c r="AK103" s="338"/>
      <c r="AL103" s="338"/>
      <c r="AM103" s="338"/>
      <c r="AN103" s="336"/>
    </row>
    <row r="104" spans="1:40" ht="12" hidden="1" customHeight="1" x14ac:dyDescent="0.15">
      <c r="A104" s="1"/>
      <c r="D104" s="338"/>
      <c r="E104" s="338"/>
      <c r="F104" s="338"/>
      <c r="G104" s="338"/>
      <c r="H104" s="338"/>
      <c r="I104" s="338"/>
      <c r="J104" s="338"/>
      <c r="K104" s="338"/>
      <c r="L104" s="338" t="s">
        <v>284</v>
      </c>
      <c r="M104" s="338"/>
      <c r="N104" s="338"/>
      <c r="O104" s="338"/>
      <c r="P104" s="338" t="s">
        <v>794</v>
      </c>
      <c r="Q104" s="338"/>
      <c r="R104" s="338"/>
      <c r="S104" s="338"/>
      <c r="T104" s="338"/>
      <c r="U104" s="338"/>
      <c r="V104" s="338"/>
      <c r="W104" s="338"/>
      <c r="X104" s="338"/>
      <c r="Y104" s="355" t="s">
        <v>954</v>
      </c>
      <c r="Z104" s="338"/>
      <c r="AA104" s="338"/>
      <c r="AB104" s="338"/>
      <c r="AC104" s="338"/>
      <c r="AD104" s="338"/>
      <c r="AE104" s="356" t="s">
        <v>676</v>
      </c>
      <c r="AF104" s="356" t="s">
        <v>672</v>
      </c>
      <c r="AG104" s="356"/>
      <c r="AH104" s="338"/>
      <c r="AI104" s="338"/>
      <c r="AJ104" s="338"/>
      <c r="AK104" s="338"/>
      <c r="AL104" s="338"/>
      <c r="AM104" s="338"/>
      <c r="AN104" s="336"/>
    </row>
    <row r="105" spans="1:40" ht="12" hidden="1" customHeight="1" x14ac:dyDescent="0.15">
      <c r="D105" s="338"/>
      <c r="E105" s="338"/>
      <c r="F105" s="338"/>
      <c r="G105" s="338"/>
      <c r="H105" s="338"/>
      <c r="I105" s="338"/>
      <c r="J105" s="338"/>
      <c r="K105" s="338"/>
      <c r="L105" s="338" t="s">
        <v>291</v>
      </c>
      <c r="M105" s="338"/>
      <c r="N105" s="338"/>
      <c r="O105" s="338"/>
      <c r="P105" s="338" t="s">
        <v>587</v>
      </c>
      <c r="Q105" s="338"/>
      <c r="R105" s="338"/>
      <c r="S105" s="338"/>
      <c r="T105" s="338"/>
      <c r="U105" s="338"/>
      <c r="V105" s="338"/>
      <c r="W105" s="338"/>
      <c r="X105" s="338"/>
      <c r="Y105" s="355" t="s">
        <v>955</v>
      </c>
      <c r="Z105" s="338"/>
      <c r="AA105" s="338"/>
      <c r="AB105" s="338"/>
      <c r="AC105" s="338"/>
      <c r="AD105" s="338"/>
      <c r="AE105" s="356" t="s">
        <v>677</v>
      </c>
      <c r="AF105" s="356" t="s">
        <v>672</v>
      </c>
      <c r="AG105" s="356"/>
      <c r="AH105" s="338"/>
      <c r="AI105" s="338"/>
      <c r="AJ105" s="338"/>
      <c r="AK105" s="338"/>
      <c r="AL105" s="338"/>
      <c r="AM105" s="338"/>
      <c r="AN105" s="336"/>
    </row>
    <row r="106" spans="1:40" ht="12" hidden="1" customHeight="1" x14ac:dyDescent="0.15">
      <c r="D106" s="338"/>
      <c r="E106" s="338"/>
      <c r="F106" s="338"/>
      <c r="G106" s="338"/>
      <c r="H106" s="338"/>
      <c r="I106" s="338"/>
      <c r="J106" s="338"/>
      <c r="K106" s="338"/>
      <c r="L106" s="338" t="s">
        <v>290</v>
      </c>
      <c r="M106" s="338"/>
      <c r="N106" s="338"/>
      <c r="O106" s="338"/>
      <c r="P106" s="338" t="s">
        <v>588</v>
      </c>
      <c r="Q106" s="338"/>
      <c r="R106" s="338"/>
      <c r="S106" s="338"/>
      <c r="T106" s="338"/>
      <c r="U106" s="338"/>
      <c r="V106" s="338"/>
      <c r="W106" s="338"/>
      <c r="X106" s="338"/>
      <c r="Y106" s="355" t="s">
        <v>956</v>
      </c>
      <c r="Z106" s="338"/>
      <c r="AA106" s="338"/>
      <c r="AB106" s="338"/>
      <c r="AC106" s="338"/>
      <c r="AD106" s="338"/>
      <c r="AE106" s="356" t="s">
        <v>678</v>
      </c>
      <c r="AF106" s="356" t="s">
        <v>679</v>
      </c>
      <c r="AG106" s="356"/>
      <c r="AH106" s="338"/>
      <c r="AI106" s="338"/>
      <c r="AJ106" s="338"/>
      <c r="AK106" s="338"/>
      <c r="AL106" s="338"/>
      <c r="AM106" s="338"/>
      <c r="AN106" s="336"/>
    </row>
    <row r="107" spans="1:40" ht="12" hidden="1" customHeight="1" x14ac:dyDescent="0.15">
      <c r="D107" s="338"/>
      <c r="E107" s="338"/>
      <c r="F107" s="338"/>
      <c r="G107" s="338"/>
      <c r="H107" s="338"/>
      <c r="I107" s="338"/>
      <c r="J107" s="338"/>
      <c r="K107" s="338"/>
      <c r="L107" s="338" t="s">
        <v>538</v>
      </c>
      <c r="M107" s="338"/>
      <c r="N107" s="338"/>
      <c r="O107" s="338"/>
      <c r="P107" s="338" t="s">
        <v>589</v>
      </c>
      <c r="Q107" s="338"/>
      <c r="R107" s="338"/>
      <c r="S107" s="338"/>
      <c r="T107" s="338"/>
      <c r="U107" s="338"/>
      <c r="V107" s="338"/>
      <c r="W107" s="338"/>
      <c r="X107" s="338"/>
      <c r="Y107" s="355" t="s">
        <v>957</v>
      </c>
      <c r="Z107" s="338"/>
      <c r="AA107" s="338"/>
      <c r="AB107" s="338"/>
      <c r="AC107" s="338"/>
      <c r="AD107" s="338"/>
      <c r="AE107" s="356" t="s">
        <v>680</v>
      </c>
      <c r="AF107" s="356" t="s">
        <v>679</v>
      </c>
      <c r="AG107" s="356"/>
      <c r="AH107" s="338"/>
      <c r="AI107" s="338"/>
      <c r="AJ107" s="338"/>
      <c r="AK107" s="338"/>
      <c r="AL107" s="338"/>
      <c r="AM107" s="338"/>
      <c r="AN107" s="336"/>
    </row>
    <row r="108" spans="1:40" ht="12" hidden="1" customHeight="1" x14ac:dyDescent="0.15">
      <c r="D108" s="338"/>
      <c r="E108" s="338"/>
      <c r="F108" s="338"/>
      <c r="G108" s="338"/>
      <c r="H108" s="338"/>
      <c r="I108" s="338"/>
      <c r="J108" s="355"/>
      <c r="K108" s="338"/>
      <c r="L108" s="355" t="s">
        <v>958</v>
      </c>
      <c r="M108" s="338"/>
      <c r="N108" s="338"/>
      <c r="O108" s="338"/>
      <c r="P108" s="338" t="s">
        <v>590</v>
      </c>
      <c r="Q108" s="338"/>
      <c r="R108" s="338"/>
      <c r="S108" s="338"/>
      <c r="T108" s="338"/>
      <c r="U108" s="338"/>
      <c r="V108" s="338"/>
      <c r="W108" s="338"/>
      <c r="X108" s="338"/>
      <c r="Y108" s="355" t="s">
        <v>959</v>
      </c>
      <c r="Z108" s="338"/>
      <c r="AA108" s="338"/>
      <c r="AB108" s="338"/>
      <c r="AC108" s="338"/>
      <c r="AD108" s="338"/>
      <c r="AE108" s="356" t="s">
        <v>681</v>
      </c>
      <c r="AF108" s="356" t="s">
        <v>682</v>
      </c>
      <c r="AG108" s="356"/>
      <c r="AH108" s="338"/>
      <c r="AI108" s="338"/>
      <c r="AJ108" s="338"/>
      <c r="AK108" s="338"/>
      <c r="AL108" s="338"/>
      <c r="AM108" s="338"/>
      <c r="AN108" s="336"/>
    </row>
    <row r="109" spans="1:40" ht="12" hidden="1" customHeight="1" x14ac:dyDescent="0.15">
      <c r="D109" s="338"/>
      <c r="E109" s="338"/>
      <c r="F109" s="338"/>
      <c r="G109" s="338"/>
      <c r="H109" s="338"/>
      <c r="I109" s="338"/>
      <c r="J109" s="338"/>
      <c r="K109" s="338"/>
      <c r="L109" s="338" t="s">
        <v>288</v>
      </c>
      <c r="M109" s="338"/>
      <c r="N109" s="338"/>
      <c r="O109" s="338"/>
      <c r="P109" s="338" t="s">
        <v>591</v>
      </c>
      <c r="Q109" s="338"/>
      <c r="R109" s="338"/>
      <c r="S109" s="338"/>
      <c r="T109" s="338"/>
      <c r="U109" s="338"/>
      <c r="V109" s="338"/>
      <c r="W109" s="338"/>
      <c r="X109" s="338"/>
      <c r="Y109" s="355" t="s">
        <v>960</v>
      </c>
      <c r="Z109" s="338"/>
      <c r="AA109" s="338"/>
      <c r="AB109" s="338"/>
      <c r="AC109" s="338"/>
      <c r="AD109" s="338"/>
      <c r="AE109" s="356" t="s">
        <v>683</v>
      </c>
      <c r="AF109" s="356" t="s">
        <v>684</v>
      </c>
      <c r="AG109" s="356"/>
      <c r="AH109" s="338"/>
      <c r="AI109" s="338"/>
      <c r="AJ109" s="338"/>
      <c r="AK109" s="338"/>
      <c r="AL109" s="338"/>
      <c r="AM109" s="338"/>
      <c r="AN109" s="336"/>
    </row>
    <row r="110" spans="1:40" ht="12" hidden="1" customHeight="1" x14ac:dyDescent="0.15">
      <c r="D110" s="338"/>
      <c r="E110" s="338"/>
      <c r="F110" s="338"/>
      <c r="G110" s="338"/>
      <c r="H110" s="338"/>
      <c r="I110" s="338"/>
      <c r="J110" s="338"/>
      <c r="K110" s="338"/>
      <c r="L110" s="338" t="s">
        <v>294</v>
      </c>
      <c r="M110" s="338"/>
      <c r="N110" s="338"/>
      <c r="O110" s="338"/>
      <c r="P110" s="338" t="s">
        <v>304</v>
      </c>
      <c r="Q110" s="338"/>
      <c r="R110" s="338"/>
      <c r="S110" s="338"/>
      <c r="T110" s="338"/>
      <c r="U110" s="338"/>
      <c r="V110" s="338"/>
      <c r="W110" s="338"/>
      <c r="X110" s="338"/>
      <c r="Y110" s="355" t="s">
        <v>961</v>
      </c>
      <c r="Z110" s="338"/>
      <c r="AA110" s="338"/>
      <c r="AB110" s="338"/>
      <c r="AC110" s="338"/>
      <c r="AD110" s="338"/>
      <c r="AE110" s="356" t="s">
        <v>685</v>
      </c>
      <c r="AF110" s="356" t="s">
        <v>684</v>
      </c>
      <c r="AG110" s="356"/>
      <c r="AH110" s="338"/>
      <c r="AI110" s="338"/>
      <c r="AJ110" s="338"/>
      <c r="AK110" s="338"/>
      <c r="AL110" s="338"/>
      <c r="AM110" s="338"/>
      <c r="AN110" s="336"/>
    </row>
    <row r="111" spans="1:40" ht="12" hidden="1" customHeight="1" x14ac:dyDescent="0.15">
      <c r="D111" s="338"/>
      <c r="E111" s="338"/>
      <c r="F111" s="338"/>
      <c r="G111" s="338"/>
      <c r="H111" s="338"/>
      <c r="I111" s="338"/>
      <c r="J111" s="355"/>
      <c r="K111" s="338"/>
      <c r="L111" s="355" t="s">
        <v>962</v>
      </c>
      <c r="M111" s="338"/>
      <c r="N111" s="338"/>
      <c r="O111" s="338"/>
      <c r="P111" s="338" t="s">
        <v>305</v>
      </c>
      <c r="Q111" s="338"/>
      <c r="R111" s="338"/>
      <c r="S111" s="338"/>
      <c r="T111" s="338"/>
      <c r="U111" s="338"/>
      <c r="V111" s="338"/>
      <c r="W111" s="338"/>
      <c r="X111" s="338"/>
      <c r="Y111" s="355" t="s">
        <v>963</v>
      </c>
      <c r="Z111" s="338"/>
      <c r="AA111" s="338"/>
      <c r="AB111" s="338"/>
      <c r="AC111" s="338"/>
      <c r="AD111" s="338"/>
      <c r="AE111" s="356" t="s">
        <v>686</v>
      </c>
      <c r="AF111" s="356" t="s">
        <v>687</v>
      </c>
      <c r="AG111" s="356"/>
      <c r="AH111" s="338"/>
      <c r="AI111" s="338"/>
      <c r="AJ111" s="338"/>
      <c r="AK111" s="338"/>
      <c r="AL111" s="338"/>
      <c r="AM111" s="338"/>
      <c r="AN111" s="336"/>
    </row>
    <row r="112" spans="1:40" ht="12" hidden="1" customHeight="1" x14ac:dyDescent="0.15">
      <c r="D112" s="338"/>
      <c r="E112" s="338"/>
      <c r="F112" s="338"/>
      <c r="G112" s="338"/>
      <c r="H112" s="338"/>
      <c r="I112" s="338"/>
      <c r="J112" s="338"/>
      <c r="K112" s="338"/>
      <c r="L112" s="338" t="s">
        <v>293</v>
      </c>
      <c r="M112" s="338"/>
      <c r="N112" s="338"/>
      <c r="O112" s="338"/>
      <c r="P112" s="338" t="s">
        <v>972</v>
      </c>
      <c r="Q112" s="338"/>
      <c r="R112" s="338"/>
      <c r="S112" s="338"/>
      <c r="T112" s="338"/>
      <c r="U112" s="338"/>
      <c r="V112" s="338"/>
      <c r="W112" s="338"/>
      <c r="X112" s="338"/>
      <c r="Y112" s="355" t="s">
        <v>964</v>
      </c>
      <c r="Z112" s="338"/>
      <c r="AA112" s="338"/>
      <c r="AB112" s="338"/>
      <c r="AC112" s="338"/>
      <c r="AD112" s="338"/>
      <c r="AE112" s="356" t="s">
        <v>688</v>
      </c>
      <c r="AF112" s="356" t="s">
        <v>689</v>
      </c>
      <c r="AG112" s="356"/>
      <c r="AH112" s="338"/>
      <c r="AI112" s="338"/>
      <c r="AJ112" s="338"/>
      <c r="AK112" s="338"/>
      <c r="AL112" s="338"/>
      <c r="AM112" s="338"/>
      <c r="AN112" s="336"/>
    </row>
    <row r="113" spans="4:40" ht="12" hidden="1" customHeight="1" x14ac:dyDescent="0.15">
      <c r="D113" s="338"/>
      <c r="E113" s="338"/>
      <c r="F113" s="338"/>
      <c r="G113" s="338"/>
      <c r="H113" s="338"/>
      <c r="I113" s="338"/>
      <c r="J113" s="338"/>
      <c r="K113" s="338"/>
      <c r="L113" s="338" t="s">
        <v>292</v>
      </c>
      <c r="M113" s="338"/>
      <c r="N113" s="338"/>
      <c r="O113" s="338"/>
      <c r="P113" s="338" t="s">
        <v>893</v>
      </c>
      <c r="Q113" s="338"/>
      <c r="R113" s="338"/>
      <c r="S113" s="338"/>
      <c r="T113" s="338"/>
      <c r="U113" s="338"/>
      <c r="V113" s="338"/>
      <c r="W113" s="338"/>
      <c r="X113" s="338"/>
      <c r="Y113" s="355" t="s">
        <v>965</v>
      </c>
      <c r="Z113" s="338"/>
      <c r="AA113" s="338"/>
      <c r="AB113" s="338"/>
      <c r="AC113" s="338"/>
      <c r="AD113" s="338"/>
      <c r="AE113" s="356" t="s">
        <v>690</v>
      </c>
      <c r="AF113" s="356" t="s">
        <v>689</v>
      </c>
      <c r="AG113" s="356"/>
      <c r="AH113" s="338"/>
      <c r="AI113" s="338"/>
      <c r="AJ113" s="338"/>
      <c r="AK113" s="338"/>
      <c r="AL113" s="338"/>
      <c r="AM113" s="338"/>
      <c r="AN113" s="336"/>
    </row>
    <row r="114" spans="4:40" ht="12" hidden="1" customHeight="1" x14ac:dyDescent="0.15">
      <c r="D114" s="338"/>
      <c r="E114" s="338"/>
      <c r="F114" s="338"/>
      <c r="G114" s="338"/>
      <c r="H114" s="338"/>
      <c r="I114" s="338"/>
      <c r="J114" s="338"/>
      <c r="K114" s="338"/>
      <c r="L114" s="338" t="s">
        <v>460</v>
      </c>
      <c r="M114" s="338"/>
      <c r="N114" s="338"/>
      <c r="O114" s="338"/>
      <c r="P114" s="338" t="s">
        <v>973</v>
      </c>
      <c r="Q114" s="338"/>
      <c r="R114" s="338"/>
      <c r="S114" s="338"/>
      <c r="T114" s="338"/>
      <c r="U114" s="338"/>
      <c r="V114" s="338"/>
      <c r="W114" s="338"/>
      <c r="X114" s="338"/>
      <c r="Y114" s="355" t="s">
        <v>966</v>
      </c>
      <c r="Z114" s="338"/>
      <c r="AA114" s="338"/>
      <c r="AB114" s="338"/>
      <c r="AC114" s="338"/>
      <c r="AD114" s="338"/>
      <c r="AE114" s="356" t="s">
        <v>691</v>
      </c>
      <c r="AF114" s="356" t="s">
        <v>689</v>
      </c>
      <c r="AG114" s="356"/>
      <c r="AH114" s="338"/>
      <c r="AI114" s="338"/>
      <c r="AJ114" s="338"/>
      <c r="AK114" s="338"/>
      <c r="AL114" s="338"/>
      <c r="AM114" s="338"/>
      <c r="AN114" s="336"/>
    </row>
    <row r="115" spans="4:40" ht="12" hidden="1" customHeight="1" x14ac:dyDescent="0.15">
      <c r="D115" s="338"/>
      <c r="E115" s="338"/>
      <c r="F115" s="338"/>
      <c r="G115" s="338"/>
      <c r="H115" s="338"/>
      <c r="I115" s="338"/>
      <c r="J115" s="338"/>
      <c r="K115" s="338"/>
      <c r="L115" s="338" t="s">
        <v>289</v>
      </c>
      <c r="M115" s="338"/>
      <c r="N115" s="338"/>
      <c r="O115" s="338"/>
      <c r="P115" s="338" t="s">
        <v>796</v>
      </c>
      <c r="Q115" s="338"/>
      <c r="R115" s="338"/>
      <c r="S115" s="338"/>
      <c r="T115" s="338"/>
      <c r="U115" s="338"/>
      <c r="V115" s="338"/>
      <c r="W115" s="338"/>
      <c r="X115" s="338"/>
      <c r="Y115" s="338"/>
      <c r="Z115" s="338"/>
      <c r="AA115" s="338"/>
      <c r="AB115" s="338"/>
      <c r="AC115" s="338"/>
      <c r="AD115" s="338"/>
      <c r="AE115" s="356" t="s">
        <v>692</v>
      </c>
      <c r="AF115" s="356" t="s">
        <v>689</v>
      </c>
      <c r="AG115" s="356"/>
      <c r="AH115" s="338"/>
      <c r="AI115" s="338"/>
      <c r="AJ115" s="338"/>
      <c r="AK115" s="338"/>
      <c r="AL115" s="338"/>
      <c r="AM115" s="338"/>
      <c r="AN115" s="336"/>
    </row>
    <row r="116" spans="4:40" ht="12" hidden="1" customHeight="1" x14ac:dyDescent="0.15">
      <c r="D116" s="338"/>
      <c r="E116" s="338"/>
      <c r="F116" s="338"/>
      <c r="G116" s="338"/>
      <c r="H116" s="338"/>
      <c r="I116" s="338"/>
      <c r="J116" s="338"/>
      <c r="K116" s="338"/>
      <c r="L116" s="338" t="s">
        <v>571</v>
      </c>
      <c r="M116" s="338"/>
      <c r="N116" s="338"/>
      <c r="O116" s="338"/>
      <c r="P116" s="338" t="s">
        <v>795</v>
      </c>
      <c r="Q116" s="338"/>
      <c r="R116" s="338"/>
      <c r="S116" s="338"/>
      <c r="T116" s="338"/>
      <c r="U116" s="338"/>
      <c r="V116" s="338"/>
      <c r="W116" s="338"/>
      <c r="X116" s="338"/>
      <c r="Y116" s="338"/>
      <c r="Z116" s="338"/>
      <c r="AA116" s="338"/>
      <c r="AB116" s="338"/>
      <c r="AC116" s="338"/>
      <c r="AD116" s="338"/>
      <c r="AE116" s="356" t="s">
        <v>693</v>
      </c>
      <c r="AF116" s="356" t="s">
        <v>694</v>
      </c>
      <c r="AG116" s="356"/>
      <c r="AH116" s="338"/>
      <c r="AI116" s="338"/>
      <c r="AJ116" s="338"/>
      <c r="AK116" s="338"/>
      <c r="AL116" s="338"/>
      <c r="AM116" s="338"/>
      <c r="AN116" s="336"/>
    </row>
    <row r="117" spans="4:40" ht="12" hidden="1" customHeight="1" x14ac:dyDescent="0.15">
      <c r="D117" s="338"/>
      <c r="E117" s="338"/>
      <c r="F117" s="338"/>
      <c r="G117" s="338"/>
      <c r="H117" s="338"/>
      <c r="I117" s="338"/>
      <c r="J117" s="355"/>
      <c r="K117" s="338"/>
      <c r="L117" s="355" t="s">
        <v>967</v>
      </c>
      <c r="M117" s="338"/>
      <c r="N117" s="338"/>
      <c r="O117" s="338"/>
      <c r="P117" s="338" t="s">
        <v>187</v>
      </c>
      <c r="Q117" s="338"/>
      <c r="R117" s="338"/>
      <c r="S117" s="338"/>
      <c r="T117" s="338"/>
      <c r="U117" s="338"/>
      <c r="V117" s="338"/>
      <c r="W117" s="338"/>
      <c r="X117" s="338"/>
      <c r="Y117" s="338"/>
      <c r="Z117" s="338"/>
      <c r="AA117" s="338"/>
      <c r="AB117" s="338"/>
      <c r="AC117" s="338"/>
      <c r="AD117" s="338"/>
      <c r="AE117" s="356" t="s">
        <v>695</v>
      </c>
      <c r="AF117" s="356" t="s">
        <v>694</v>
      </c>
      <c r="AG117" s="356"/>
      <c r="AH117" s="338"/>
      <c r="AI117" s="338"/>
      <c r="AJ117" s="338"/>
      <c r="AK117" s="338"/>
      <c r="AL117" s="338"/>
      <c r="AM117" s="338"/>
      <c r="AN117" s="336"/>
    </row>
    <row r="118" spans="4:40" ht="16.2" hidden="1" x14ac:dyDescent="0.15">
      <c r="D118" s="338"/>
      <c r="E118" s="338"/>
      <c r="F118" s="338"/>
      <c r="G118" s="338"/>
      <c r="H118" s="338"/>
      <c r="I118" s="338"/>
      <c r="J118" s="355"/>
      <c r="K118" s="338"/>
      <c r="L118" s="355" t="s">
        <v>968</v>
      </c>
      <c r="M118" s="338"/>
      <c r="N118" s="338"/>
      <c r="O118" s="338"/>
      <c r="P118" s="355" t="s">
        <v>974</v>
      </c>
      <c r="Q118" s="338"/>
      <c r="R118" s="338"/>
      <c r="S118" s="338"/>
      <c r="T118" s="338"/>
      <c r="U118" s="338"/>
      <c r="V118" s="338"/>
      <c r="W118" s="338"/>
      <c r="X118" s="338"/>
      <c r="Y118" s="338"/>
      <c r="Z118" s="338"/>
      <c r="AA118" s="338"/>
      <c r="AB118" s="338"/>
      <c r="AC118" s="338"/>
      <c r="AD118" s="338"/>
      <c r="AE118" s="356" t="s">
        <v>696</v>
      </c>
      <c r="AF118" s="356" t="s">
        <v>697</v>
      </c>
      <c r="AG118" s="356"/>
      <c r="AH118" s="338"/>
      <c r="AI118" s="338"/>
      <c r="AJ118" s="338"/>
      <c r="AK118" s="338"/>
      <c r="AL118" s="338"/>
      <c r="AM118" s="338"/>
      <c r="AN118" s="336"/>
    </row>
    <row r="119" spans="4:40" hidden="1" x14ac:dyDescent="0.15">
      <c r="D119" s="338"/>
      <c r="E119" s="338"/>
      <c r="F119" s="338"/>
      <c r="G119" s="338"/>
      <c r="H119" s="338"/>
      <c r="I119" s="338"/>
      <c r="J119" s="338"/>
      <c r="K119" s="338"/>
      <c r="L119" s="338"/>
      <c r="M119" s="338"/>
      <c r="N119" s="338"/>
      <c r="O119" s="338"/>
      <c r="P119" s="338" t="s">
        <v>789</v>
      </c>
      <c r="Q119" s="338"/>
      <c r="R119" s="338"/>
      <c r="S119" s="338"/>
      <c r="T119" s="338"/>
      <c r="U119" s="338"/>
      <c r="V119" s="338"/>
      <c r="W119" s="338"/>
      <c r="X119" s="338"/>
      <c r="Y119" s="338"/>
      <c r="Z119" s="338"/>
      <c r="AA119" s="338"/>
      <c r="AB119" s="338"/>
      <c r="AC119" s="338"/>
      <c r="AD119" s="338"/>
      <c r="AE119" s="356" t="s">
        <v>698</v>
      </c>
      <c r="AF119" s="356" t="s">
        <v>699</v>
      </c>
      <c r="AG119" s="356"/>
      <c r="AH119" s="338"/>
      <c r="AI119" s="338"/>
      <c r="AJ119" s="338"/>
      <c r="AK119" s="338"/>
      <c r="AL119" s="338"/>
      <c r="AM119" s="338"/>
      <c r="AN119" s="336"/>
    </row>
    <row r="120" spans="4:40" hidden="1" x14ac:dyDescent="0.15">
      <c r="D120" s="338"/>
      <c r="E120" s="338"/>
      <c r="F120" s="338"/>
      <c r="G120" s="338"/>
      <c r="H120" s="338"/>
      <c r="I120" s="338"/>
      <c r="J120" s="338"/>
      <c r="K120" s="338"/>
      <c r="L120" s="338"/>
      <c r="M120" s="338"/>
      <c r="N120" s="338"/>
      <c r="O120" s="338"/>
      <c r="P120" s="338" t="s">
        <v>457</v>
      </c>
      <c r="Q120" s="338"/>
      <c r="R120" s="338"/>
      <c r="S120" s="338"/>
      <c r="T120" s="338"/>
      <c r="U120" s="338"/>
      <c r="V120" s="338"/>
      <c r="W120" s="338"/>
      <c r="X120" s="338"/>
      <c r="Y120" s="338"/>
      <c r="Z120" s="338"/>
      <c r="AA120" s="338"/>
      <c r="AB120" s="338"/>
      <c r="AC120" s="338"/>
      <c r="AD120" s="338"/>
      <c r="AE120" s="356" t="s">
        <v>700</v>
      </c>
      <c r="AF120" s="356" t="s">
        <v>699</v>
      </c>
      <c r="AG120" s="356"/>
      <c r="AH120" s="338"/>
      <c r="AI120" s="338"/>
      <c r="AJ120" s="338"/>
      <c r="AK120" s="338"/>
      <c r="AL120" s="338"/>
      <c r="AM120" s="338"/>
      <c r="AN120" s="336"/>
    </row>
    <row r="121" spans="4:40" hidden="1" x14ac:dyDescent="0.15">
      <c r="D121" s="338"/>
      <c r="E121" s="338"/>
      <c r="F121" s="338"/>
      <c r="G121" s="338"/>
      <c r="H121" s="338"/>
      <c r="I121" s="338"/>
      <c r="J121" s="338"/>
      <c r="K121" s="338"/>
      <c r="L121" s="338"/>
      <c r="M121" s="338"/>
      <c r="N121" s="338"/>
      <c r="O121" s="338"/>
      <c r="P121" s="355" t="s">
        <v>969</v>
      </c>
      <c r="Q121" s="338"/>
      <c r="R121" s="338"/>
      <c r="S121" s="338"/>
      <c r="T121" s="338"/>
      <c r="U121" s="338"/>
      <c r="V121" s="338"/>
      <c r="W121" s="338"/>
      <c r="X121" s="338"/>
      <c r="Y121" s="338"/>
      <c r="Z121" s="338"/>
      <c r="AA121" s="338"/>
      <c r="AB121" s="338"/>
      <c r="AC121" s="338"/>
      <c r="AD121" s="338"/>
      <c r="AE121" s="356" t="s">
        <v>701</v>
      </c>
      <c r="AF121" s="356" t="s">
        <v>699</v>
      </c>
      <c r="AG121" s="356"/>
      <c r="AH121" s="338"/>
      <c r="AI121" s="338"/>
      <c r="AJ121" s="338"/>
      <c r="AK121" s="338"/>
      <c r="AL121" s="338"/>
      <c r="AM121" s="338"/>
      <c r="AN121" s="336"/>
    </row>
    <row r="122" spans="4:40" hidden="1" x14ac:dyDescent="0.15">
      <c r="D122" s="338"/>
      <c r="E122" s="338"/>
      <c r="F122" s="338"/>
      <c r="G122" s="338"/>
      <c r="H122" s="338"/>
      <c r="I122" s="338"/>
      <c r="J122" s="338"/>
      <c r="K122" s="338"/>
      <c r="L122" s="338"/>
      <c r="M122" s="338"/>
      <c r="N122" s="338"/>
      <c r="O122" s="338"/>
      <c r="P122" s="355" t="s">
        <v>970</v>
      </c>
      <c r="Q122" s="338"/>
      <c r="R122" s="338"/>
      <c r="S122" s="338"/>
      <c r="T122" s="338"/>
      <c r="U122" s="338"/>
      <c r="V122" s="338"/>
      <c r="W122" s="338"/>
      <c r="X122" s="338"/>
      <c r="Y122" s="338"/>
      <c r="Z122" s="338"/>
      <c r="AA122" s="338"/>
      <c r="AB122" s="338"/>
      <c r="AC122" s="338"/>
      <c r="AD122" s="338"/>
      <c r="AE122" s="356" t="s">
        <v>702</v>
      </c>
      <c r="AF122" s="356" t="s">
        <v>699</v>
      </c>
      <c r="AG122" s="356"/>
      <c r="AH122" s="338"/>
      <c r="AI122" s="338"/>
      <c r="AJ122" s="338"/>
      <c r="AK122" s="338"/>
      <c r="AL122" s="338"/>
      <c r="AM122" s="338"/>
      <c r="AN122" s="336"/>
    </row>
    <row r="123" spans="4:40" hidden="1" x14ac:dyDescent="0.15">
      <c r="D123" s="336"/>
      <c r="E123" s="336"/>
      <c r="F123" s="336"/>
      <c r="G123" s="336"/>
      <c r="H123" s="336"/>
      <c r="I123" s="336"/>
      <c r="J123" s="336"/>
      <c r="K123" s="336"/>
      <c r="L123" s="336"/>
      <c r="M123" s="336"/>
      <c r="N123" s="336"/>
      <c r="O123" s="336"/>
      <c r="P123" s="355" t="s">
        <v>971</v>
      </c>
      <c r="Q123" s="336"/>
      <c r="R123" s="336"/>
      <c r="S123" s="336"/>
      <c r="T123" s="336"/>
      <c r="U123" s="336"/>
      <c r="V123" s="336"/>
      <c r="W123" s="336"/>
      <c r="X123" s="336"/>
      <c r="Y123" s="5"/>
      <c r="Z123" s="5"/>
      <c r="AA123" s="5"/>
      <c r="AB123" s="5"/>
      <c r="AC123" s="5"/>
      <c r="AD123" s="5"/>
      <c r="AE123" s="5" t="s">
        <v>703</v>
      </c>
      <c r="AF123" s="5" t="s">
        <v>699</v>
      </c>
      <c r="AG123" s="336"/>
      <c r="AH123" s="336"/>
      <c r="AI123" s="336"/>
      <c r="AJ123" s="336"/>
      <c r="AK123" s="336"/>
      <c r="AL123" s="336"/>
      <c r="AM123" s="336"/>
      <c r="AN123" s="336"/>
    </row>
    <row r="124" spans="4:40" hidden="1" x14ac:dyDescent="0.15">
      <c r="D124" s="336"/>
      <c r="E124" s="336"/>
      <c r="F124" s="336"/>
      <c r="G124" s="336"/>
      <c r="H124" s="336"/>
      <c r="I124" s="336"/>
      <c r="J124" s="336"/>
      <c r="K124" s="336"/>
      <c r="L124" s="336"/>
      <c r="M124" s="336"/>
      <c r="N124" s="336"/>
      <c r="O124" s="336"/>
      <c r="P124" s="355" t="s">
        <v>851</v>
      </c>
      <c r="Q124" s="336"/>
      <c r="R124" s="336"/>
      <c r="S124" s="336"/>
      <c r="T124" s="336"/>
      <c r="U124" s="336"/>
      <c r="V124" s="336"/>
      <c r="W124" s="336"/>
      <c r="X124" s="336"/>
      <c r="Y124" s="5"/>
      <c r="Z124" s="5"/>
      <c r="AA124" s="5"/>
      <c r="AB124" s="5"/>
      <c r="AC124" s="5"/>
      <c r="AD124" s="5"/>
      <c r="AE124" s="5" t="s">
        <v>704</v>
      </c>
      <c r="AF124" s="5" t="s">
        <v>699</v>
      </c>
      <c r="AG124" s="336"/>
      <c r="AH124" s="336"/>
      <c r="AI124" s="336"/>
      <c r="AJ124" s="336"/>
      <c r="AK124" s="336"/>
      <c r="AL124" s="336"/>
      <c r="AM124" s="336"/>
      <c r="AN124" s="336"/>
    </row>
    <row r="125" spans="4:40" hidden="1" x14ac:dyDescent="0.15">
      <c r="D125" s="336"/>
      <c r="E125" s="336"/>
      <c r="F125" s="336"/>
      <c r="G125" s="336"/>
      <c r="H125" s="336"/>
      <c r="I125" s="336"/>
      <c r="J125" s="336"/>
      <c r="K125" s="336"/>
      <c r="L125" s="336"/>
      <c r="M125" s="336"/>
      <c r="N125" s="336"/>
      <c r="O125" s="336"/>
      <c r="P125" s="336"/>
      <c r="Q125" s="336"/>
      <c r="R125" s="336"/>
      <c r="S125" s="336"/>
      <c r="T125" s="336"/>
      <c r="U125" s="336"/>
      <c r="V125" s="336"/>
      <c r="W125" s="336"/>
      <c r="X125" s="336"/>
      <c r="Y125" s="5"/>
      <c r="Z125" s="5"/>
      <c r="AA125" s="5"/>
      <c r="AB125" s="5"/>
      <c r="AC125" s="5"/>
      <c r="AD125" s="5"/>
      <c r="AE125" s="5" t="s">
        <v>705</v>
      </c>
      <c r="AF125" s="5" t="s">
        <v>699</v>
      </c>
      <c r="AG125" s="336"/>
      <c r="AH125" s="336"/>
      <c r="AI125" s="336"/>
      <c r="AJ125" s="336"/>
      <c r="AK125" s="336"/>
      <c r="AL125" s="336"/>
      <c r="AM125" s="336"/>
      <c r="AN125" s="336"/>
    </row>
    <row r="126" spans="4:40" hidden="1" x14ac:dyDescent="0.15">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5"/>
      <c r="Z126" s="5"/>
      <c r="AA126" s="5"/>
      <c r="AB126" s="5"/>
      <c r="AC126" s="5"/>
      <c r="AD126" s="5"/>
      <c r="AE126" s="5" t="s">
        <v>706</v>
      </c>
      <c r="AF126" s="5" t="s">
        <v>699</v>
      </c>
      <c r="AG126" s="336"/>
      <c r="AH126" s="336"/>
      <c r="AI126" s="336"/>
      <c r="AJ126" s="336"/>
      <c r="AK126" s="336"/>
      <c r="AL126" s="336"/>
      <c r="AM126" s="336"/>
      <c r="AN126" s="336"/>
    </row>
    <row r="127" spans="4:40" hidden="1" x14ac:dyDescent="0.15">
      <c r="D127" s="336"/>
      <c r="E127" s="336"/>
      <c r="F127" s="336"/>
      <c r="G127" s="336"/>
      <c r="H127" s="336"/>
      <c r="I127" s="336"/>
      <c r="J127" s="336"/>
      <c r="K127" s="336"/>
      <c r="L127" s="336"/>
      <c r="M127" s="336"/>
      <c r="N127" s="336"/>
      <c r="O127" s="336"/>
      <c r="P127" s="336"/>
      <c r="Q127" s="336"/>
      <c r="R127" s="336"/>
      <c r="S127" s="336"/>
      <c r="T127" s="336"/>
      <c r="U127" s="336"/>
      <c r="V127" s="336"/>
      <c r="W127" s="336"/>
      <c r="X127" s="336"/>
      <c r="Y127" s="5"/>
      <c r="Z127" s="5"/>
      <c r="AA127" s="5"/>
      <c r="AB127" s="5"/>
      <c r="AC127" s="5"/>
      <c r="AD127" s="5"/>
      <c r="AE127" s="5" t="s">
        <v>707</v>
      </c>
      <c r="AF127" s="5" t="s">
        <v>708</v>
      </c>
      <c r="AG127" s="336"/>
      <c r="AH127" s="336"/>
      <c r="AI127" s="336"/>
      <c r="AJ127" s="336"/>
      <c r="AK127" s="336"/>
      <c r="AL127" s="336"/>
      <c r="AM127" s="336"/>
      <c r="AN127" s="336"/>
    </row>
    <row r="128" spans="4:40" hidden="1" x14ac:dyDescent="0.15">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5"/>
      <c r="Z128" s="5"/>
      <c r="AA128" s="5"/>
      <c r="AB128" s="5"/>
      <c r="AC128" s="5"/>
      <c r="AD128" s="5"/>
      <c r="AE128" s="5" t="s">
        <v>709</v>
      </c>
      <c r="AF128" s="5" t="s">
        <v>710</v>
      </c>
      <c r="AG128" s="336"/>
      <c r="AH128" s="336"/>
      <c r="AI128" s="336"/>
      <c r="AJ128" s="336"/>
      <c r="AK128" s="336"/>
      <c r="AL128" s="336"/>
      <c r="AM128" s="336"/>
      <c r="AN128" s="336"/>
    </row>
    <row r="129" spans="4:40" hidden="1" x14ac:dyDescent="0.15">
      <c r="D129" s="336"/>
      <c r="E129" s="336"/>
      <c r="F129" s="336"/>
      <c r="G129" s="336"/>
      <c r="H129" s="336"/>
      <c r="I129" s="336"/>
      <c r="J129" s="336"/>
      <c r="K129" s="336"/>
      <c r="L129" s="336"/>
      <c r="M129" s="336"/>
      <c r="N129" s="336"/>
      <c r="O129" s="336"/>
      <c r="P129" s="336"/>
      <c r="Q129" s="336"/>
      <c r="R129" s="336"/>
      <c r="S129" s="336"/>
      <c r="T129" s="336"/>
      <c r="U129" s="336"/>
      <c r="V129" s="336"/>
      <c r="W129" s="336"/>
      <c r="X129" s="336"/>
      <c r="Y129" s="5"/>
      <c r="Z129" s="5"/>
      <c r="AA129" s="5"/>
      <c r="AB129" s="5"/>
      <c r="AC129" s="5"/>
      <c r="AD129" s="5"/>
      <c r="AE129" s="5" t="s">
        <v>711</v>
      </c>
      <c r="AF129" s="5" t="s">
        <v>712</v>
      </c>
      <c r="AG129" s="336"/>
      <c r="AH129" s="336"/>
      <c r="AI129" s="336"/>
      <c r="AJ129" s="336"/>
      <c r="AK129" s="336"/>
      <c r="AL129" s="336"/>
      <c r="AM129" s="336"/>
      <c r="AN129" s="336"/>
    </row>
    <row r="130" spans="4:40" hidden="1" x14ac:dyDescent="0.15">
      <c r="D130" s="336"/>
      <c r="E130" s="336"/>
      <c r="F130" s="336"/>
      <c r="G130" s="336"/>
      <c r="H130" s="336"/>
      <c r="I130" s="336"/>
      <c r="J130" s="336"/>
      <c r="K130" s="336"/>
      <c r="L130" s="336"/>
      <c r="M130" s="336"/>
      <c r="N130" s="336"/>
      <c r="O130" s="336"/>
      <c r="P130" s="336"/>
      <c r="Q130" s="336"/>
      <c r="R130" s="336"/>
      <c r="S130" s="336"/>
      <c r="T130" s="336"/>
      <c r="U130" s="336"/>
      <c r="V130" s="336"/>
      <c r="W130" s="336"/>
      <c r="X130" s="336"/>
      <c r="Y130" s="5"/>
      <c r="Z130" s="5"/>
      <c r="AA130" s="5"/>
      <c r="AB130" s="5"/>
      <c r="AC130" s="5"/>
      <c r="AD130" s="5"/>
      <c r="AE130" s="5" t="s">
        <v>713</v>
      </c>
      <c r="AF130" s="5" t="s">
        <v>712</v>
      </c>
      <c r="AG130" s="336"/>
      <c r="AH130" s="336"/>
      <c r="AI130" s="336"/>
      <c r="AJ130" s="336"/>
      <c r="AK130" s="336"/>
      <c r="AL130" s="336"/>
      <c r="AM130" s="336"/>
      <c r="AN130" s="336"/>
    </row>
    <row r="131" spans="4:40" hidden="1" x14ac:dyDescent="0.15">
      <c r="D131" s="336"/>
      <c r="E131" s="336"/>
      <c r="F131" s="336"/>
      <c r="G131" s="336"/>
      <c r="H131" s="336"/>
      <c r="I131" s="336"/>
      <c r="J131" s="336"/>
      <c r="K131" s="336"/>
      <c r="L131" s="336"/>
      <c r="M131" s="336"/>
      <c r="N131" s="336"/>
      <c r="O131" s="336"/>
      <c r="P131" s="336"/>
      <c r="Q131" s="336"/>
      <c r="R131" s="336"/>
      <c r="S131" s="336"/>
      <c r="T131" s="336"/>
      <c r="U131" s="336"/>
      <c r="V131" s="336"/>
      <c r="W131" s="336"/>
      <c r="X131" s="336"/>
      <c r="Y131" s="5"/>
      <c r="Z131" s="5"/>
      <c r="AA131" s="5"/>
      <c r="AB131" s="5"/>
      <c r="AC131" s="5"/>
      <c r="AD131" s="5"/>
      <c r="AE131" s="5" t="s">
        <v>714</v>
      </c>
      <c r="AF131" s="5" t="s">
        <v>712</v>
      </c>
      <c r="AG131" s="336"/>
      <c r="AH131" s="336"/>
      <c r="AI131" s="336"/>
      <c r="AJ131" s="336"/>
      <c r="AK131" s="336"/>
      <c r="AL131" s="336"/>
      <c r="AM131" s="336"/>
      <c r="AN131" s="336"/>
    </row>
    <row r="132" spans="4:40" hidden="1" x14ac:dyDescent="0.15">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5"/>
      <c r="Z132" s="5"/>
      <c r="AA132" s="5"/>
      <c r="AB132" s="5"/>
      <c r="AC132" s="5"/>
      <c r="AD132" s="5"/>
      <c r="AE132" s="5" t="s">
        <v>715</v>
      </c>
      <c r="AF132" s="5" t="s">
        <v>712</v>
      </c>
      <c r="AG132" s="336"/>
      <c r="AH132" s="336"/>
      <c r="AI132" s="336"/>
      <c r="AJ132" s="336"/>
      <c r="AK132" s="336"/>
      <c r="AL132" s="336"/>
      <c r="AM132" s="336"/>
      <c r="AN132" s="336"/>
    </row>
    <row r="133" spans="4:40" hidden="1" x14ac:dyDescent="0.15">
      <c r="D133" s="336"/>
      <c r="E133" s="336"/>
      <c r="F133" s="336"/>
      <c r="G133" s="336"/>
      <c r="H133" s="336"/>
      <c r="I133" s="336"/>
      <c r="J133" s="336"/>
      <c r="K133" s="336"/>
      <c r="L133" s="336"/>
      <c r="M133" s="336"/>
      <c r="N133" s="336"/>
      <c r="O133" s="336"/>
      <c r="P133" s="336"/>
      <c r="Q133" s="336"/>
      <c r="R133" s="336"/>
      <c r="S133" s="336"/>
      <c r="T133" s="336"/>
      <c r="U133" s="336"/>
      <c r="V133" s="336"/>
      <c r="W133" s="336"/>
      <c r="X133" s="336"/>
      <c r="Y133" s="5"/>
      <c r="Z133" s="5"/>
      <c r="AA133" s="5"/>
      <c r="AB133" s="5"/>
      <c r="AC133" s="5"/>
      <c r="AD133" s="5"/>
      <c r="AE133" s="5" t="s">
        <v>716</v>
      </c>
      <c r="AF133" s="5" t="s">
        <v>712</v>
      </c>
      <c r="AG133" s="336"/>
      <c r="AH133" s="336"/>
      <c r="AI133" s="336"/>
      <c r="AJ133" s="336"/>
      <c r="AK133" s="336"/>
      <c r="AL133" s="336"/>
      <c r="AM133" s="336"/>
      <c r="AN133" s="336"/>
    </row>
    <row r="134" spans="4:40" hidden="1" x14ac:dyDescent="0.15">
      <c r="D134" s="336"/>
      <c r="E134" s="336"/>
      <c r="F134" s="336"/>
      <c r="G134" s="336"/>
      <c r="H134" s="336"/>
      <c r="I134" s="336"/>
      <c r="J134" s="336"/>
      <c r="K134" s="336"/>
      <c r="L134" s="336"/>
      <c r="M134" s="336"/>
      <c r="N134" s="336"/>
      <c r="O134" s="336"/>
      <c r="P134" s="336"/>
      <c r="Q134" s="336"/>
      <c r="R134" s="336"/>
      <c r="S134" s="336"/>
      <c r="T134" s="336"/>
      <c r="U134" s="336"/>
      <c r="V134" s="336"/>
      <c r="W134" s="336"/>
      <c r="X134" s="336"/>
      <c r="Y134" s="5"/>
      <c r="Z134" s="5"/>
      <c r="AA134" s="5"/>
      <c r="AB134" s="5"/>
      <c r="AC134" s="5"/>
      <c r="AD134" s="5"/>
      <c r="AE134" s="5" t="s">
        <v>717</v>
      </c>
      <c r="AF134" s="5" t="s">
        <v>718</v>
      </c>
      <c r="AG134" s="336"/>
      <c r="AH134" s="336"/>
      <c r="AI134" s="336"/>
      <c r="AJ134" s="336"/>
      <c r="AK134" s="336"/>
      <c r="AL134" s="336"/>
      <c r="AM134" s="336"/>
      <c r="AN134" s="336"/>
    </row>
    <row r="135" spans="4:40" hidden="1" x14ac:dyDescent="0.15">
      <c r="D135" s="336"/>
      <c r="E135" s="336"/>
      <c r="F135" s="336"/>
      <c r="G135" s="336"/>
      <c r="H135" s="336"/>
      <c r="I135" s="336"/>
      <c r="J135" s="336"/>
      <c r="K135" s="336"/>
      <c r="L135" s="336"/>
      <c r="M135" s="336"/>
      <c r="N135" s="336"/>
      <c r="O135" s="336"/>
      <c r="P135" s="336"/>
      <c r="Q135" s="336"/>
      <c r="R135" s="336"/>
      <c r="S135" s="336"/>
      <c r="T135" s="336"/>
      <c r="U135" s="336"/>
      <c r="V135" s="336"/>
      <c r="W135" s="336"/>
      <c r="X135" s="336"/>
      <c r="Y135" s="5"/>
      <c r="Z135" s="5"/>
      <c r="AA135" s="5"/>
      <c r="AB135" s="5"/>
      <c r="AC135" s="5"/>
      <c r="AD135" s="5"/>
      <c r="AE135" s="5" t="s">
        <v>719</v>
      </c>
      <c r="AF135" s="5" t="s">
        <v>718</v>
      </c>
      <c r="AG135" s="336"/>
      <c r="AH135" s="336"/>
      <c r="AI135" s="336"/>
      <c r="AJ135" s="336"/>
      <c r="AK135" s="336"/>
      <c r="AL135" s="336"/>
      <c r="AM135" s="336"/>
      <c r="AN135" s="336"/>
    </row>
    <row r="136" spans="4:40" hidden="1" x14ac:dyDescent="0.15">
      <c r="D136" s="336"/>
      <c r="E136" s="336"/>
      <c r="F136" s="336"/>
      <c r="G136" s="336"/>
      <c r="H136" s="336"/>
      <c r="I136" s="336"/>
      <c r="J136" s="336"/>
      <c r="K136" s="336"/>
      <c r="L136" s="336"/>
      <c r="M136" s="336"/>
      <c r="N136" s="336"/>
      <c r="O136" s="336"/>
      <c r="P136" s="336"/>
      <c r="Q136" s="336"/>
      <c r="R136" s="336"/>
      <c r="S136" s="336"/>
      <c r="T136" s="336"/>
      <c r="U136" s="336"/>
      <c r="V136" s="336"/>
      <c r="W136" s="336"/>
      <c r="X136" s="336"/>
      <c r="Y136" s="5"/>
      <c r="Z136" s="5"/>
      <c r="AA136" s="5"/>
      <c r="AB136" s="5"/>
      <c r="AC136" s="5"/>
      <c r="AD136" s="5"/>
      <c r="AE136" s="5" t="s">
        <v>720</v>
      </c>
      <c r="AF136" s="5" t="s">
        <v>721</v>
      </c>
      <c r="AG136" s="336"/>
      <c r="AH136" s="336"/>
      <c r="AI136" s="336"/>
      <c r="AJ136" s="336"/>
      <c r="AK136" s="336"/>
      <c r="AL136" s="336"/>
      <c r="AM136" s="336"/>
      <c r="AN136" s="336"/>
    </row>
    <row r="137" spans="4:40" hidden="1" x14ac:dyDescent="0.15">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5"/>
      <c r="Z137" s="5"/>
      <c r="AA137" s="5"/>
      <c r="AB137" s="5"/>
      <c r="AC137" s="5"/>
      <c r="AD137" s="5"/>
      <c r="AE137" s="5" t="s">
        <v>722</v>
      </c>
      <c r="AF137" s="5" t="s">
        <v>721</v>
      </c>
      <c r="AG137" s="336"/>
      <c r="AH137" s="336"/>
      <c r="AI137" s="336"/>
      <c r="AJ137" s="336"/>
      <c r="AK137" s="336"/>
      <c r="AL137" s="336"/>
      <c r="AM137" s="336"/>
      <c r="AN137" s="336"/>
    </row>
    <row r="138" spans="4:40" hidden="1" x14ac:dyDescent="0.15">
      <c r="D138" s="336"/>
      <c r="E138" s="336"/>
      <c r="F138" s="336"/>
      <c r="G138" s="336"/>
      <c r="H138" s="336"/>
      <c r="I138" s="336"/>
      <c r="J138" s="336"/>
      <c r="K138" s="336"/>
      <c r="L138" s="336"/>
      <c r="M138" s="336"/>
      <c r="N138" s="336"/>
      <c r="O138" s="336"/>
      <c r="P138" s="336"/>
      <c r="Q138" s="336"/>
      <c r="R138" s="336"/>
      <c r="S138" s="336"/>
      <c r="T138" s="336"/>
      <c r="U138" s="336"/>
      <c r="V138" s="336"/>
      <c r="W138" s="336"/>
      <c r="X138" s="336"/>
      <c r="Y138" s="5"/>
      <c r="Z138" s="5"/>
      <c r="AA138" s="5"/>
      <c r="AB138" s="5"/>
      <c r="AC138" s="5"/>
      <c r="AD138" s="5"/>
      <c r="AE138" s="5" t="s">
        <v>723</v>
      </c>
      <c r="AF138" s="5" t="s">
        <v>724</v>
      </c>
      <c r="AG138" s="336"/>
      <c r="AH138" s="336"/>
      <c r="AI138" s="336"/>
      <c r="AJ138" s="336"/>
      <c r="AK138" s="336"/>
      <c r="AL138" s="336"/>
      <c r="AM138" s="336"/>
      <c r="AN138" s="336"/>
    </row>
    <row r="139" spans="4:40" hidden="1" x14ac:dyDescent="0.15">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5"/>
      <c r="Z139" s="5"/>
      <c r="AA139" s="5"/>
      <c r="AB139" s="5"/>
      <c r="AC139" s="5"/>
      <c r="AD139" s="5"/>
      <c r="AE139" s="5" t="s">
        <v>725</v>
      </c>
      <c r="AF139" s="5" t="s">
        <v>726</v>
      </c>
      <c r="AG139" s="336"/>
      <c r="AH139" s="336"/>
      <c r="AI139" s="336"/>
      <c r="AJ139" s="336"/>
      <c r="AK139" s="336"/>
      <c r="AL139" s="336"/>
      <c r="AM139" s="336"/>
      <c r="AN139" s="336"/>
    </row>
    <row r="140" spans="4:40" hidden="1" x14ac:dyDescent="0.15">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5"/>
      <c r="Z140" s="5"/>
      <c r="AA140" s="5"/>
      <c r="AB140" s="5"/>
      <c r="AC140" s="5"/>
      <c r="AD140" s="5"/>
      <c r="AE140" s="5" t="s">
        <v>727</v>
      </c>
      <c r="AF140" s="5" t="s">
        <v>726</v>
      </c>
      <c r="AG140" s="336"/>
      <c r="AH140" s="336"/>
      <c r="AI140" s="336"/>
      <c r="AJ140" s="336"/>
      <c r="AK140" s="336"/>
      <c r="AL140" s="336"/>
      <c r="AM140" s="336"/>
      <c r="AN140" s="336"/>
    </row>
    <row r="141" spans="4:40" hidden="1" x14ac:dyDescent="0.15">
      <c r="D141" s="336"/>
      <c r="E141" s="336"/>
      <c r="F141" s="336"/>
      <c r="G141" s="336"/>
      <c r="H141" s="336"/>
      <c r="I141" s="336"/>
      <c r="J141" s="336"/>
      <c r="K141" s="336"/>
      <c r="L141" s="336"/>
      <c r="M141" s="336"/>
      <c r="N141" s="336"/>
      <c r="O141" s="336"/>
      <c r="P141" s="336"/>
      <c r="Q141" s="336"/>
      <c r="R141" s="336"/>
      <c r="S141" s="336"/>
      <c r="T141" s="336"/>
      <c r="U141" s="336"/>
      <c r="V141" s="336"/>
      <c r="W141" s="336"/>
      <c r="X141" s="336"/>
      <c r="Y141" s="5"/>
      <c r="Z141" s="5"/>
      <c r="AA141" s="5"/>
      <c r="AB141" s="5"/>
      <c r="AC141" s="5"/>
      <c r="AD141" s="5"/>
      <c r="AE141" s="5" t="s">
        <v>728</v>
      </c>
      <c r="AF141" s="5" t="s">
        <v>726</v>
      </c>
      <c r="AG141" s="336"/>
      <c r="AH141" s="336"/>
      <c r="AI141" s="336"/>
      <c r="AJ141" s="336"/>
      <c r="AK141" s="336"/>
      <c r="AL141" s="336"/>
      <c r="AM141" s="336"/>
      <c r="AN141" s="336"/>
    </row>
    <row r="142" spans="4:40" hidden="1" x14ac:dyDescent="0.15">
      <c r="D142" s="336"/>
      <c r="E142" s="336"/>
      <c r="F142" s="336"/>
      <c r="G142" s="336"/>
      <c r="H142" s="336"/>
      <c r="I142" s="336"/>
      <c r="J142" s="336"/>
      <c r="K142" s="336"/>
      <c r="L142" s="336"/>
      <c r="M142" s="336"/>
      <c r="N142" s="336"/>
      <c r="O142" s="336"/>
      <c r="P142" s="336"/>
      <c r="Q142" s="336"/>
      <c r="R142" s="336"/>
      <c r="S142" s="336"/>
      <c r="T142" s="336"/>
      <c r="U142" s="336"/>
      <c r="V142" s="336"/>
      <c r="W142" s="336"/>
      <c r="X142" s="336"/>
      <c r="Y142" s="5"/>
      <c r="Z142" s="5"/>
      <c r="AA142" s="5"/>
      <c r="AB142" s="5"/>
      <c r="AC142" s="5"/>
      <c r="AD142" s="5"/>
      <c r="AE142" s="5" t="s">
        <v>729</v>
      </c>
      <c r="AF142" s="5" t="s">
        <v>726</v>
      </c>
      <c r="AG142" s="336"/>
      <c r="AH142" s="336"/>
      <c r="AI142" s="336"/>
      <c r="AJ142" s="336"/>
      <c r="AK142" s="336"/>
      <c r="AL142" s="336"/>
      <c r="AM142" s="336"/>
      <c r="AN142" s="336"/>
    </row>
    <row r="143" spans="4:40" hidden="1" x14ac:dyDescent="0.15">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5"/>
      <c r="Z143" s="5"/>
      <c r="AA143" s="5"/>
      <c r="AB143" s="5"/>
      <c r="AC143" s="5"/>
      <c r="AD143" s="5"/>
      <c r="AE143" s="5" t="s">
        <v>730</v>
      </c>
      <c r="AF143" s="5" t="s">
        <v>726</v>
      </c>
      <c r="AG143" s="336"/>
      <c r="AH143" s="336"/>
      <c r="AI143" s="336"/>
      <c r="AJ143" s="336"/>
      <c r="AK143" s="336"/>
      <c r="AL143" s="336"/>
      <c r="AM143" s="336"/>
      <c r="AN143" s="336"/>
    </row>
    <row r="144" spans="4:40" hidden="1" x14ac:dyDescent="0.15">
      <c r="D144" s="336"/>
      <c r="E144" s="336"/>
      <c r="F144" s="336"/>
      <c r="G144" s="336"/>
      <c r="H144" s="336"/>
      <c r="I144" s="336"/>
      <c r="J144" s="336"/>
      <c r="K144" s="336"/>
      <c r="L144" s="336"/>
      <c r="M144" s="336"/>
      <c r="N144" s="336"/>
      <c r="O144" s="336"/>
      <c r="P144" s="336"/>
      <c r="Q144" s="336"/>
      <c r="R144" s="336"/>
      <c r="S144" s="336"/>
      <c r="T144" s="336"/>
      <c r="U144" s="336"/>
      <c r="V144" s="336"/>
      <c r="W144" s="336"/>
      <c r="X144" s="336"/>
      <c r="Y144" s="5"/>
      <c r="Z144" s="5"/>
      <c r="AA144" s="5"/>
      <c r="AB144" s="5"/>
      <c r="AC144" s="5"/>
      <c r="AD144" s="5"/>
      <c r="AE144" s="5" t="s">
        <v>731</v>
      </c>
      <c r="AF144" s="5" t="s">
        <v>726</v>
      </c>
      <c r="AG144" s="336"/>
      <c r="AH144" s="336"/>
      <c r="AI144" s="336"/>
      <c r="AJ144" s="336"/>
      <c r="AK144" s="336"/>
      <c r="AL144" s="336"/>
      <c r="AM144" s="336"/>
      <c r="AN144" s="336"/>
    </row>
    <row r="145" spans="4:40" hidden="1" x14ac:dyDescent="0.15">
      <c r="D145" s="336"/>
      <c r="E145" s="336"/>
      <c r="F145" s="336"/>
      <c r="G145" s="336"/>
      <c r="H145" s="336"/>
      <c r="I145" s="336"/>
      <c r="J145" s="336"/>
      <c r="K145" s="336"/>
      <c r="L145" s="336"/>
      <c r="M145" s="336"/>
      <c r="N145" s="336"/>
      <c r="O145" s="336"/>
      <c r="P145" s="336"/>
      <c r="Q145" s="336"/>
      <c r="R145" s="336"/>
      <c r="S145" s="336"/>
      <c r="T145" s="336"/>
      <c r="U145" s="336"/>
      <c r="V145" s="336"/>
      <c r="W145" s="336"/>
      <c r="X145" s="336"/>
      <c r="Y145" s="5"/>
      <c r="Z145" s="5"/>
      <c r="AA145" s="5"/>
      <c r="AB145" s="5"/>
      <c r="AC145" s="5"/>
      <c r="AD145" s="5"/>
      <c r="AE145" s="5" t="s">
        <v>732</v>
      </c>
      <c r="AF145" s="5" t="s">
        <v>726</v>
      </c>
      <c r="AG145" s="336"/>
      <c r="AH145" s="336"/>
      <c r="AI145" s="336"/>
      <c r="AJ145" s="336"/>
      <c r="AK145" s="336"/>
      <c r="AL145" s="336"/>
      <c r="AM145" s="336"/>
      <c r="AN145" s="336"/>
    </row>
    <row r="146" spans="4:40" hidden="1" x14ac:dyDescent="0.15">
      <c r="D146" s="336"/>
      <c r="E146" s="336"/>
      <c r="F146" s="336"/>
      <c r="G146" s="336"/>
      <c r="H146" s="336"/>
      <c r="I146" s="336"/>
      <c r="J146" s="336"/>
      <c r="K146" s="336"/>
      <c r="L146" s="336"/>
      <c r="M146" s="336"/>
      <c r="N146" s="336"/>
      <c r="O146" s="336"/>
      <c r="P146" s="336"/>
      <c r="Q146" s="336"/>
      <c r="R146" s="336"/>
      <c r="S146" s="336"/>
      <c r="T146" s="336"/>
      <c r="U146" s="336"/>
      <c r="V146" s="336"/>
      <c r="W146" s="336"/>
      <c r="X146" s="336"/>
      <c r="Y146" s="5"/>
      <c r="Z146" s="5"/>
      <c r="AA146" s="5"/>
      <c r="AB146" s="5"/>
      <c r="AC146" s="5"/>
      <c r="AD146" s="5"/>
      <c r="AE146" s="5" t="s">
        <v>733</v>
      </c>
      <c r="AF146" s="5" t="s">
        <v>726</v>
      </c>
      <c r="AG146" s="336"/>
      <c r="AH146" s="336"/>
      <c r="AI146" s="336"/>
      <c r="AJ146" s="336"/>
      <c r="AK146" s="336"/>
      <c r="AL146" s="336"/>
      <c r="AM146" s="336"/>
      <c r="AN146" s="336"/>
    </row>
    <row r="147" spans="4:40" hidden="1" x14ac:dyDescent="0.15">
      <c r="D147" s="336"/>
      <c r="E147" s="336"/>
      <c r="F147" s="336"/>
      <c r="G147" s="336"/>
      <c r="H147" s="336"/>
      <c r="I147" s="336"/>
      <c r="J147" s="336"/>
      <c r="K147" s="336"/>
      <c r="L147" s="336"/>
      <c r="M147" s="336"/>
      <c r="N147" s="336"/>
      <c r="O147" s="336"/>
      <c r="P147" s="336"/>
      <c r="Q147" s="336"/>
      <c r="R147" s="336"/>
      <c r="S147" s="336"/>
      <c r="T147" s="336"/>
      <c r="U147" s="336"/>
      <c r="V147" s="336"/>
      <c r="W147" s="336"/>
      <c r="X147" s="336"/>
      <c r="Y147" s="5"/>
      <c r="Z147" s="5"/>
      <c r="AA147" s="5"/>
      <c r="AB147" s="5"/>
      <c r="AC147" s="5"/>
      <c r="AD147" s="5"/>
      <c r="AE147" s="5" t="s">
        <v>734</v>
      </c>
      <c r="AF147" s="5" t="s">
        <v>735</v>
      </c>
      <c r="AG147" s="336"/>
      <c r="AH147" s="336"/>
      <c r="AI147" s="336"/>
      <c r="AJ147" s="336"/>
      <c r="AK147" s="336"/>
      <c r="AL147" s="336"/>
      <c r="AM147" s="336"/>
      <c r="AN147" s="336"/>
    </row>
    <row r="148" spans="4:40" hidden="1" x14ac:dyDescent="0.15">
      <c r="D148" s="336"/>
      <c r="E148" s="336"/>
      <c r="F148" s="336"/>
      <c r="G148" s="336"/>
      <c r="H148" s="336"/>
      <c r="I148" s="336"/>
      <c r="J148" s="336"/>
      <c r="K148" s="336"/>
      <c r="L148" s="336"/>
      <c r="M148" s="336"/>
      <c r="N148" s="336"/>
      <c r="O148" s="336"/>
      <c r="P148" s="336"/>
      <c r="Q148" s="336"/>
      <c r="R148" s="336"/>
      <c r="S148" s="336"/>
      <c r="T148" s="336"/>
      <c r="U148" s="336"/>
      <c r="V148" s="336"/>
      <c r="W148" s="336"/>
      <c r="X148" s="336"/>
      <c r="Y148" s="5"/>
      <c r="Z148" s="5"/>
      <c r="AA148" s="5"/>
      <c r="AB148" s="5"/>
      <c r="AC148" s="5"/>
      <c r="AD148" s="5"/>
      <c r="AE148" s="5" t="s">
        <v>736</v>
      </c>
      <c r="AF148" s="5" t="s">
        <v>737</v>
      </c>
      <c r="AG148" s="336"/>
      <c r="AH148" s="336"/>
      <c r="AI148" s="336"/>
      <c r="AJ148" s="336"/>
      <c r="AK148" s="336"/>
      <c r="AL148" s="336"/>
      <c r="AM148" s="336"/>
      <c r="AN148" s="336"/>
    </row>
    <row r="149" spans="4:40" hidden="1" x14ac:dyDescent="0.15">
      <c r="D149" s="336"/>
      <c r="E149" s="336"/>
      <c r="F149" s="336"/>
      <c r="G149" s="336"/>
      <c r="H149" s="336"/>
      <c r="I149" s="336"/>
      <c r="J149" s="336"/>
      <c r="K149" s="336"/>
      <c r="L149" s="336"/>
      <c r="M149" s="336"/>
      <c r="N149" s="336"/>
      <c r="O149" s="336"/>
      <c r="P149" s="336"/>
      <c r="Q149" s="336"/>
      <c r="R149" s="336"/>
      <c r="S149" s="336"/>
      <c r="T149" s="336"/>
      <c r="U149" s="336"/>
      <c r="V149" s="336"/>
      <c r="W149" s="336"/>
      <c r="X149" s="336"/>
      <c r="Y149" s="5"/>
      <c r="Z149" s="5"/>
      <c r="AA149" s="5"/>
      <c r="AB149" s="5"/>
      <c r="AC149" s="5"/>
      <c r="AD149" s="5"/>
      <c r="AE149" s="5" t="s">
        <v>738</v>
      </c>
      <c r="AF149" s="5" t="s">
        <v>739</v>
      </c>
      <c r="AG149" s="336"/>
      <c r="AH149" s="336"/>
      <c r="AI149" s="336"/>
      <c r="AJ149" s="336"/>
      <c r="AK149" s="336"/>
      <c r="AL149" s="336"/>
      <c r="AM149" s="336"/>
      <c r="AN149" s="336"/>
    </row>
    <row r="150" spans="4:40" hidden="1" x14ac:dyDescent="0.15">
      <c r="D150" s="336"/>
      <c r="E150" s="336"/>
      <c r="F150" s="336"/>
      <c r="G150" s="336"/>
      <c r="H150" s="336"/>
      <c r="I150" s="336"/>
      <c r="J150" s="336"/>
      <c r="K150" s="336"/>
      <c r="L150" s="336"/>
      <c r="M150" s="336"/>
      <c r="N150" s="336"/>
      <c r="O150" s="336"/>
      <c r="P150" s="336"/>
      <c r="Q150" s="336"/>
      <c r="R150" s="336"/>
      <c r="S150" s="336"/>
      <c r="T150" s="336"/>
      <c r="U150" s="336"/>
      <c r="V150" s="336"/>
      <c r="W150" s="336"/>
      <c r="X150" s="336"/>
      <c r="Y150" s="5"/>
      <c r="Z150" s="5"/>
      <c r="AA150" s="5"/>
      <c r="AB150" s="5"/>
      <c r="AC150" s="5"/>
      <c r="AD150" s="5"/>
      <c r="AE150" s="5" t="s">
        <v>740</v>
      </c>
      <c r="AF150" s="5" t="s">
        <v>739</v>
      </c>
      <c r="AG150" s="336"/>
      <c r="AH150" s="336"/>
      <c r="AI150" s="336"/>
      <c r="AJ150" s="336"/>
      <c r="AK150" s="336"/>
      <c r="AL150" s="336"/>
      <c r="AM150" s="336"/>
      <c r="AN150" s="336"/>
    </row>
    <row r="151" spans="4:40" hidden="1" x14ac:dyDescent="0.15">
      <c r="D151" s="336"/>
      <c r="E151" s="336"/>
      <c r="F151" s="336"/>
      <c r="G151" s="336"/>
      <c r="H151" s="336"/>
      <c r="I151" s="336"/>
      <c r="J151" s="336"/>
      <c r="K151" s="336"/>
      <c r="L151" s="336"/>
      <c r="M151" s="336"/>
      <c r="N151" s="336"/>
      <c r="O151" s="336"/>
      <c r="P151" s="336"/>
      <c r="Q151" s="336"/>
      <c r="R151" s="336"/>
      <c r="S151" s="336"/>
      <c r="T151" s="336"/>
      <c r="U151" s="336"/>
      <c r="V151" s="336"/>
      <c r="W151" s="336"/>
      <c r="X151" s="336"/>
      <c r="Y151" s="5"/>
      <c r="Z151" s="5"/>
      <c r="AA151" s="5"/>
      <c r="AB151" s="5"/>
      <c r="AC151" s="5"/>
      <c r="AD151" s="5"/>
      <c r="AE151" s="5" t="s">
        <v>741</v>
      </c>
      <c r="AF151" s="5" t="s">
        <v>739</v>
      </c>
      <c r="AG151" s="336"/>
      <c r="AH151" s="336"/>
      <c r="AI151" s="336"/>
      <c r="AJ151" s="336"/>
      <c r="AK151" s="336"/>
      <c r="AL151" s="336"/>
      <c r="AM151" s="336"/>
      <c r="AN151" s="336"/>
    </row>
    <row r="152" spans="4:40" hidden="1" x14ac:dyDescent="0.15">
      <c r="D152" s="336"/>
      <c r="E152" s="336"/>
      <c r="F152" s="336"/>
      <c r="G152" s="336"/>
      <c r="H152" s="336"/>
      <c r="I152" s="336"/>
      <c r="J152" s="336"/>
      <c r="K152" s="336"/>
      <c r="L152" s="336"/>
      <c r="M152" s="336"/>
      <c r="N152" s="336"/>
      <c r="O152" s="336"/>
      <c r="P152" s="336"/>
      <c r="Q152" s="336"/>
      <c r="R152" s="336"/>
      <c r="S152" s="336"/>
      <c r="T152" s="336"/>
      <c r="U152" s="336"/>
      <c r="V152" s="336"/>
      <c r="W152" s="336"/>
      <c r="X152" s="336"/>
      <c r="Y152" s="5"/>
      <c r="Z152" s="5"/>
      <c r="AA152" s="5"/>
      <c r="AB152" s="5"/>
      <c r="AC152" s="5"/>
      <c r="AD152" s="5"/>
      <c r="AE152" s="5" t="s">
        <v>742</v>
      </c>
      <c r="AF152" s="5" t="s">
        <v>739</v>
      </c>
      <c r="AG152" s="336"/>
      <c r="AH152" s="336"/>
      <c r="AI152" s="336"/>
      <c r="AJ152" s="336"/>
      <c r="AK152" s="336"/>
      <c r="AL152" s="336"/>
      <c r="AM152" s="336"/>
      <c r="AN152" s="336"/>
    </row>
    <row r="153" spans="4:40" hidden="1" x14ac:dyDescent="0.15">
      <c r="D153" s="336"/>
      <c r="E153" s="336"/>
      <c r="F153" s="336"/>
      <c r="G153" s="336"/>
      <c r="H153" s="336"/>
      <c r="I153" s="336"/>
      <c r="J153" s="336"/>
      <c r="K153" s="336"/>
      <c r="L153" s="336"/>
      <c r="M153" s="336"/>
      <c r="N153" s="336"/>
      <c r="O153" s="336"/>
      <c r="P153" s="336"/>
      <c r="Q153" s="336"/>
      <c r="R153" s="336"/>
      <c r="S153" s="336"/>
      <c r="T153" s="336"/>
      <c r="U153" s="336"/>
      <c r="V153" s="336"/>
      <c r="W153" s="336"/>
      <c r="X153" s="336"/>
      <c r="Y153" s="5"/>
      <c r="Z153" s="5"/>
      <c r="AA153" s="5"/>
      <c r="AB153" s="5"/>
      <c r="AC153" s="5"/>
      <c r="AD153" s="5"/>
      <c r="AE153" s="5" t="s">
        <v>743</v>
      </c>
      <c r="AF153" s="5" t="s">
        <v>739</v>
      </c>
      <c r="AG153" s="336"/>
      <c r="AH153" s="336"/>
      <c r="AI153" s="336"/>
      <c r="AJ153" s="336"/>
      <c r="AK153" s="336"/>
      <c r="AL153" s="336"/>
      <c r="AM153" s="336"/>
      <c r="AN153" s="336"/>
    </row>
    <row r="154" spans="4:40" hidden="1" x14ac:dyDescent="0.15">
      <c r="D154" s="336"/>
      <c r="E154" s="336"/>
      <c r="F154" s="336"/>
      <c r="G154" s="336"/>
      <c r="H154" s="336"/>
      <c r="I154" s="336"/>
      <c r="J154" s="336"/>
      <c r="K154" s="336"/>
      <c r="L154" s="336"/>
      <c r="M154" s="336"/>
      <c r="N154" s="336"/>
      <c r="O154" s="336"/>
      <c r="P154" s="336"/>
      <c r="Q154" s="336"/>
      <c r="R154" s="336"/>
      <c r="S154" s="336"/>
      <c r="T154" s="336"/>
      <c r="U154" s="336"/>
      <c r="V154" s="336"/>
      <c r="W154" s="336"/>
      <c r="X154" s="336"/>
      <c r="Y154" s="5"/>
      <c r="Z154" s="5"/>
      <c r="AA154" s="5"/>
      <c r="AB154" s="5"/>
      <c r="AC154" s="5"/>
      <c r="AD154" s="5"/>
      <c r="AE154" s="5" t="s">
        <v>744</v>
      </c>
      <c r="AF154" s="5" t="s">
        <v>739</v>
      </c>
      <c r="AG154" s="336"/>
      <c r="AH154" s="336"/>
      <c r="AI154" s="336"/>
      <c r="AJ154" s="336"/>
      <c r="AK154" s="336"/>
      <c r="AL154" s="336"/>
      <c r="AM154" s="336"/>
      <c r="AN154" s="336"/>
    </row>
    <row r="155" spans="4:40" hidden="1" x14ac:dyDescent="0.15">
      <c r="D155" s="336"/>
      <c r="E155" s="336"/>
      <c r="F155" s="336"/>
      <c r="G155" s="336"/>
      <c r="H155" s="336"/>
      <c r="I155" s="336"/>
      <c r="J155" s="336"/>
      <c r="K155" s="336"/>
      <c r="L155" s="336"/>
      <c r="M155" s="336"/>
      <c r="N155" s="336"/>
      <c r="O155" s="336"/>
      <c r="P155" s="336"/>
      <c r="Q155" s="336"/>
      <c r="R155" s="336"/>
      <c r="S155" s="336"/>
      <c r="T155" s="336"/>
      <c r="U155" s="336"/>
      <c r="V155" s="336"/>
      <c r="W155" s="336"/>
      <c r="X155" s="336"/>
      <c r="Y155" s="5"/>
      <c r="Z155" s="5"/>
      <c r="AA155" s="5"/>
      <c r="AB155" s="5"/>
      <c r="AC155" s="5"/>
      <c r="AD155" s="5"/>
      <c r="AE155" s="5" t="s">
        <v>745</v>
      </c>
      <c r="AF155" s="5" t="s">
        <v>739</v>
      </c>
      <c r="AG155" s="336"/>
      <c r="AH155" s="336"/>
      <c r="AI155" s="336"/>
      <c r="AJ155" s="336"/>
      <c r="AK155" s="336"/>
      <c r="AL155" s="336"/>
      <c r="AM155" s="336"/>
      <c r="AN155" s="336"/>
    </row>
    <row r="156" spans="4:40" hidden="1" x14ac:dyDescent="0.15">
      <c r="D156" s="336"/>
      <c r="E156" s="336"/>
      <c r="F156" s="336"/>
      <c r="G156" s="336"/>
      <c r="H156" s="336"/>
      <c r="I156" s="336"/>
      <c r="J156" s="336"/>
      <c r="K156" s="336"/>
      <c r="L156" s="336"/>
      <c r="M156" s="336"/>
      <c r="N156" s="336"/>
      <c r="O156" s="336"/>
      <c r="P156" s="336"/>
      <c r="Q156" s="336"/>
      <c r="R156" s="336"/>
      <c r="S156" s="336"/>
      <c r="T156" s="336"/>
      <c r="U156" s="336"/>
      <c r="V156" s="336"/>
      <c r="W156" s="336"/>
      <c r="X156" s="336"/>
      <c r="Y156" s="5"/>
      <c r="Z156" s="5"/>
      <c r="AA156" s="5"/>
      <c r="AB156" s="5"/>
      <c r="AC156" s="5"/>
      <c r="AD156" s="5"/>
      <c r="AE156" s="5" t="s">
        <v>746</v>
      </c>
      <c r="AF156" s="5" t="s">
        <v>739</v>
      </c>
      <c r="AG156" s="336"/>
      <c r="AH156" s="336"/>
      <c r="AI156" s="336"/>
      <c r="AJ156" s="336"/>
      <c r="AK156" s="336"/>
      <c r="AL156" s="336"/>
      <c r="AM156" s="336"/>
      <c r="AN156" s="336"/>
    </row>
    <row r="157" spans="4:40" hidden="1" x14ac:dyDescent="0.15">
      <c r="D157" s="336"/>
      <c r="E157" s="336"/>
      <c r="F157" s="336"/>
      <c r="G157" s="336"/>
      <c r="H157" s="336"/>
      <c r="I157" s="336"/>
      <c r="J157" s="336"/>
      <c r="K157" s="336"/>
      <c r="L157" s="336"/>
      <c r="M157" s="336"/>
      <c r="N157" s="336"/>
      <c r="O157" s="336"/>
      <c r="P157" s="336"/>
      <c r="Q157" s="336"/>
      <c r="R157" s="336"/>
      <c r="S157" s="336"/>
      <c r="T157" s="336"/>
      <c r="U157" s="336"/>
      <c r="V157" s="336"/>
      <c r="W157" s="336"/>
      <c r="X157" s="336"/>
      <c r="Y157" s="5"/>
      <c r="Z157" s="5"/>
      <c r="AA157" s="5"/>
      <c r="AB157" s="5"/>
      <c r="AC157" s="5"/>
      <c r="AD157" s="5"/>
      <c r="AE157" s="5" t="s">
        <v>747</v>
      </c>
      <c r="AF157" s="5" t="s">
        <v>748</v>
      </c>
      <c r="AG157" s="336"/>
      <c r="AH157" s="336"/>
      <c r="AI157" s="336"/>
      <c r="AJ157" s="336"/>
      <c r="AK157" s="336"/>
      <c r="AL157" s="336"/>
      <c r="AM157" s="336"/>
      <c r="AN157" s="336"/>
    </row>
    <row r="158" spans="4:40" x14ac:dyDescent="0.15">
      <c r="P158" s="336"/>
    </row>
    <row r="159" spans="4:40" x14ac:dyDescent="0.15">
      <c r="P159" s="336"/>
    </row>
  </sheetData>
  <sheetProtection algorithmName="SHA-512" hashValue="r4Vy/ZvS7xpoaFoYQ1J6g0uz4cqJrOJB8CWid5i9oGY2S08436GSrLU+NLK/0MHc/+aoSHxDtpNeJJo1z0AeUA==" saltValue="id0AKBuEJ2+NxTfumvyoqA==" spinCount="100000" sheet="1" objects="1" scenarios="1" formatCells="0" formatColumns="0" formatRows="0"/>
  <mergeCells count="229">
    <mergeCell ref="AA45:AJ45"/>
    <mergeCell ref="U46:Y46"/>
    <mergeCell ref="Z46:AJ46"/>
    <mergeCell ref="U47:AJ47"/>
    <mergeCell ref="F71:K71"/>
    <mergeCell ref="V71:AD71"/>
    <mergeCell ref="AE71:AH71"/>
    <mergeCell ref="AA64:AD64"/>
    <mergeCell ref="AE64:AJ64"/>
    <mergeCell ref="V66:Y66"/>
    <mergeCell ref="Z66:AD66"/>
    <mergeCell ref="AE66:AG66"/>
    <mergeCell ref="AH66:AJ66"/>
    <mergeCell ref="U64:Z64"/>
    <mergeCell ref="Q67:Q70"/>
    <mergeCell ref="V67:Y70"/>
    <mergeCell ref="Z67:AD70"/>
    <mergeCell ref="AE67:AG70"/>
    <mergeCell ref="AH67:AJ70"/>
    <mergeCell ref="U62:AJ62"/>
    <mergeCell ref="N58:S58"/>
    <mergeCell ref="U61:AJ61"/>
    <mergeCell ref="U59:AJ59"/>
    <mergeCell ref="U60:AJ60"/>
    <mergeCell ref="C59:D59"/>
    <mergeCell ref="E59:K59"/>
    <mergeCell ref="L59:M59"/>
    <mergeCell ref="N59:S59"/>
    <mergeCell ref="B64:E64"/>
    <mergeCell ref="F64:H64"/>
    <mergeCell ref="I64:P64"/>
    <mergeCell ref="Q64:S64"/>
    <mergeCell ref="B61:S62"/>
    <mergeCell ref="B50:B59"/>
    <mergeCell ref="B60:S60"/>
    <mergeCell ref="C50:D50"/>
    <mergeCell ref="E50:K50"/>
    <mergeCell ref="L50:M50"/>
    <mergeCell ref="N50:S50"/>
    <mergeCell ref="BA58:BF58"/>
    <mergeCell ref="BA57:BF57"/>
    <mergeCell ref="C57:D57"/>
    <mergeCell ref="E57:K57"/>
    <mergeCell ref="L57:M57"/>
    <mergeCell ref="N57:S57"/>
    <mergeCell ref="C56:D56"/>
    <mergeCell ref="E56:K56"/>
    <mergeCell ref="L56:M56"/>
    <mergeCell ref="N56:S56"/>
    <mergeCell ref="U58:AJ58"/>
    <mergeCell ref="U57:AJ57"/>
    <mergeCell ref="BA56:BF56"/>
    <mergeCell ref="U56:AJ56"/>
    <mergeCell ref="C58:D58"/>
    <mergeCell ref="E58:K58"/>
    <mergeCell ref="L58:M58"/>
    <mergeCell ref="U55:AJ55"/>
    <mergeCell ref="BA55:BF55"/>
    <mergeCell ref="V42:Z42"/>
    <mergeCell ref="AA42:AE42"/>
    <mergeCell ref="AF42:AI42"/>
    <mergeCell ref="L49:S49"/>
    <mergeCell ref="U51:AJ51"/>
    <mergeCell ref="C54:D54"/>
    <mergeCell ref="E54:K54"/>
    <mergeCell ref="L54:M54"/>
    <mergeCell ref="C55:D55"/>
    <mergeCell ref="E55:K55"/>
    <mergeCell ref="L55:M55"/>
    <mergeCell ref="N55:S55"/>
    <mergeCell ref="C51:D51"/>
    <mergeCell ref="E51:K51"/>
    <mergeCell ref="L51:M51"/>
    <mergeCell ref="N51:S51"/>
    <mergeCell ref="C53:D53"/>
    <mergeCell ref="E53:K53"/>
    <mergeCell ref="L53:M53"/>
    <mergeCell ref="N53:S53"/>
    <mergeCell ref="N54:S54"/>
    <mergeCell ref="AA43:AE43"/>
    <mergeCell ref="BE37:BF37"/>
    <mergeCell ref="BH37:BQ37"/>
    <mergeCell ref="V38:Z38"/>
    <mergeCell ref="AA38:AE38"/>
    <mergeCell ref="AF38:AI38"/>
    <mergeCell ref="U54:AJ54"/>
    <mergeCell ref="BA54:BF54"/>
    <mergeCell ref="C52:D52"/>
    <mergeCell ref="E52:K52"/>
    <mergeCell ref="L52:M52"/>
    <mergeCell ref="N52:S52"/>
    <mergeCell ref="AF43:AI43"/>
    <mergeCell ref="V44:Z44"/>
    <mergeCell ref="AA44:AE44"/>
    <mergeCell ref="B46:E46"/>
    <mergeCell ref="F46:S46"/>
    <mergeCell ref="U48:AJ48"/>
    <mergeCell ref="U50:AJ50"/>
    <mergeCell ref="U52:AJ52"/>
    <mergeCell ref="AF44:AI44"/>
    <mergeCell ref="U53:AJ53"/>
    <mergeCell ref="U49:AJ49"/>
    <mergeCell ref="B49:G49"/>
    <mergeCell ref="U45:Z45"/>
    <mergeCell ref="B41:G41"/>
    <mergeCell ref="H41:S41"/>
    <mergeCell ref="AA41:AE41"/>
    <mergeCell ref="AF41:AI41"/>
    <mergeCell ref="B36:D36"/>
    <mergeCell ref="E36:S36"/>
    <mergeCell ref="V36:Z36"/>
    <mergeCell ref="AA36:AE36"/>
    <mergeCell ref="AF36:AI36"/>
    <mergeCell ref="B37:D38"/>
    <mergeCell ref="E37:S38"/>
    <mergeCell ref="AA37:AE37"/>
    <mergeCell ref="AF37:AI37"/>
    <mergeCell ref="AA39:AE39"/>
    <mergeCell ref="AF39:AI39"/>
    <mergeCell ref="V40:Z40"/>
    <mergeCell ref="AA40:AE40"/>
    <mergeCell ref="AF40:AI40"/>
    <mergeCell ref="B39:G39"/>
    <mergeCell ref="H39:S39"/>
    <mergeCell ref="B33:D33"/>
    <mergeCell ref="G33:H33"/>
    <mergeCell ref="J33:S33"/>
    <mergeCell ref="AA33:AE33"/>
    <mergeCell ref="AF33:AI33"/>
    <mergeCell ref="B34:D35"/>
    <mergeCell ref="E34:O35"/>
    <mergeCell ref="P34:S34"/>
    <mergeCell ref="V34:Z34"/>
    <mergeCell ref="AA34:AE34"/>
    <mergeCell ref="AF34:AI34"/>
    <mergeCell ref="P35:S35"/>
    <mergeCell ref="AA35:AE35"/>
    <mergeCell ref="AF35:AI35"/>
    <mergeCell ref="AB28:AJ28"/>
    <mergeCell ref="B29:D30"/>
    <mergeCell ref="E29:S30"/>
    <mergeCell ref="U29:X29"/>
    <mergeCell ref="Y29:AI29"/>
    <mergeCell ref="B31:F32"/>
    <mergeCell ref="G31:S32"/>
    <mergeCell ref="U31:AJ32"/>
    <mergeCell ref="B23:D25"/>
    <mergeCell ref="U23:AD23"/>
    <mergeCell ref="AF23:AH23"/>
    <mergeCell ref="AB25:AH25"/>
    <mergeCell ref="B26:D28"/>
    <mergeCell ref="E26:H26"/>
    <mergeCell ref="I26:S26"/>
    <mergeCell ref="U26:AJ26"/>
    <mergeCell ref="E27:S28"/>
    <mergeCell ref="E23:P25"/>
    <mergeCell ref="AC18:AF19"/>
    <mergeCell ref="AG18:AJ19"/>
    <mergeCell ref="U19:V19"/>
    <mergeCell ref="W19:AB19"/>
    <mergeCell ref="U20:W22"/>
    <mergeCell ref="B21:F22"/>
    <mergeCell ref="G21:S22"/>
    <mergeCell ref="Y22:Z22"/>
    <mergeCell ref="AD22:AE22"/>
    <mergeCell ref="AH22:AI22"/>
    <mergeCell ref="B18:C19"/>
    <mergeCell ref="D18:M19"/>
    <mergeCell ref="N18:Q19"/>
    <mergeCell ref="R18:T19"/>
    <mergeCell ref="U18:V18"/>
    <mergeCell ref="W18:AB18"/>
    <mergeCell ref="C14:AB14"/>
    <mergeCell ref="AC14:AD14"/>
    <mergeCell ref="AE14:AJ14"/>
    <mergeCell ref="B15:G15"/>
    <mergeCell ref="H15:I15"/>
    <mergeCell ref="J15:AB15"/>
    <mergeCell ref="AC15:AD15"/>
    <mergeCell ref="AE15:AJ15"/>
    <mergeCell ref="B11:B14"/>
    <mergeCell ref="C11:E11"/>
    <mergeCell ref="F13:AB13"/>
    <mergeCell ref="AC13:AD13"/>
    <mergeCell ref="AE13:AJ13"/>
    <mergeCell ref="F11:U11"/>
    <mergeCell ref="V11:AD11"/>
    <mergeCell ref="AE11:AJ11"/>
    <mergeCell ref="C12:U12"/>
    <mergeCell ref="V12:AD12"/>
    <mergeCell ref="AE12:AJ12"/>
    <mergeCell ref="AG16:AJ16"/>
    <mergeCell ref="D17:E17"/>
    <mergeCell ref="F17:T17"/>
    <mergeCell ref="U17:V17"/>
    <mergeCell ref="W17:AB17"/>
    <mergeCell ref="AC17:AF17"/>
    <mergeCell ref="AG17:AJ17"/>
    <mergeCell ref="B16:C17"/>
    <mergeCell ref="D16:E16"/>
    <mergeCell ref="F16:T16"/>
    <mergeCell ref="U16:V16"/>
    <mergeCell ref="W16:AB16"/>
    <mergeCell ref="AC16:AF16"/>
    <mergeCell ref="Y10:AJ10"/>
    <mergeCell ref="Y9:AJ9"/>
    <mergeCell ref="Y7:AJ7"/>
    <mergeCell ref="B4:Q5"/>
    <mergeCell ref="AD5:AE5"/>
    <mergeCell ref="B6:F7"/>
    <mergeCell ref="G6:K7"/>
    <mergeCell ref="L6:P7"/>
    <mergeCell ref="Q6:U7"/>
    <mergeCell ref="B9:G9"/>
    <mergeCell ref="H9:K9"/>
    <mergeCell ref="L9:Q9"/>
    <mergeCell ref="B10:G10"/>
    <mergeCell ref="H10:K10"/>
    <mergeCell ref="L10:M10"/>
    <mergeCell ref="O10:P10"/>
    <mergeCell ref="AD4:AJ4"/>
    <mergeCell ref="AA5:AC5"/>
    <mergeCell ref="AA4:AC4"/>
    <mergeCell ref="B1:C1"/>
    <mergeCell ref="AA1:AE1"/>
    <mergeCell ref="AF1:AJ1"/>
    <mergeCell ref="B2:C2"/>
    <mergeCell ref="AA2:AE2"/>
    <mergeCell ref="AF2:AJ2"/>
  </mergeCells>
  <phoneticPr fontId="2"/>
  <dataValidations count="11">
    <dataValidation type="list" allowBlank="1" showInputMessage="1" showErrorMessage="1" sqref="V44:AI44 AF43:AI43" xr:uid="{FF82B7B8-2940-469E-8C58-7FE08B5EB37C}">
      <formula1>$Y$78:$Y$114</formula1>
    </dataValidation>
    <dataValidation type="list" allowBlank="1" showInputMessage="1" showErrorMessage="1" sqref="N18:Q19" xr:uid="{6E9AA9BF-A2FD-406A-B56C-8836370C0C6B}">
      <formula1>$AL$78:$AL$83</formula1>
    </dataValidation>
    <dataValidation type="list" allowBlank="1" showInputMessage="1" showErrorMessage="1" sqref="AA37:AI38 V38:Z38" xr:uid="{C64EB3FB-A47E-4372-A96D-9A1D92FC6C7D}">
      <formula1>$L$78:$L$118</formula1>
    </dataValidation>
    <dataValidation type="list" allowBlank="1" showInputMessage="1" showErrorMessage="1" sqref="AA45:AJ45" xr:uid="{C42E7C6D-AB45-4448-85E0-41407FD3DDC9}">
      <formula1>$AH$78:$AH$82</formula1>
    </dataValidation>
    <dataValidation type="whole" allowBlank="1" showInputMessage="1" showErrorMessage="1" sqref="BE37:BF37 G33:H33" xr:uid="{855B1396-32B3-423F-BCC3-DDA8F2591F2D}">
      <formula1>0</formula1>
      <formula2>99</formula2>
    </dataValidation>
    <dataValidation type="list" allowBlank="1" showInputMessage="1" sqref="AF23:AH23" xr:uid="{9D6F68C0-9C08-4971-9B1E-2BA43F6080FC}">
      <formula1>$AQ$38:$AQ$39</formula1>
    </dataValidation>
    <dataValidation type="list" allowBlank="1" showInputMessage="1" showErrorMessage="1" sqref="AA41:AI42 V42:Z42" xr:uid="{11D8AFFD-47C4-427D-AF6E-1DDEFB44BE95}">
      <formula1>$U$78:$U$95</formula1>
    </dataValidation>
    <dataValidation type="list" allowBlank="1" showInputMessage="1" showErrorMessage="1" sqref="AA33:AI33 V34:AI34" xr:uid="{BB24ED59-A6B1-4824-A637-DB9EFAF681B1}">
      <formula1>$D$78:$D$101</formula1>
    </dataValidation>
    <dataValidation type="list" allowBlank="1" showInputMessage="1" showErrorMessage="1" sqref="Y9" xr:uid="{708B921B-23F2-4F36-95C2-43B366EE54D4}">
      <formula1>$AR$9:$AR$29</formula1>
    </dataValidation>
    <dataValidation type="list" allowBlank="1" showInputMessage="1" showErrorMessage="1" sqref="AA35:AI36 V36:Z36" xr:uid="{346D65CC-02DA-4906-A556-E6FFB77ADC63}">
      <formula1>$H$78:$H$82</formula1>
    </dataValidation>
    <dataValidation type="list" allowBlank="1" showInputMessage="1" showErrorMessage="1" sqref="V40:Z40 AA39:AI40" xr:uid="{62BFF675-768C-474C-9879-173CEFE97FA9}">
      <formula1>$P$78:$P$120</formula1>
    </dataValidation>
  </dataValidations>
  <pageMargins left="0.31496062992125984" right="0.31496062992125984" top="0.27559055118110237" bottom="0.27559055118110237" header="0.51181102362204722" footer="0.51181102362204722"/>
  <pageSetup paperSize="9" scale="75" orientation="portrait" r:id="rId1"/>
  <headerFooter alignWithMargins="0"/>
  <rowBreaks count="3" manualBreakCount="3">
    <brk id="24" max="36" man="1"/>
    <brk id="33" max="36" man="1"/>
    <brk id="53" max="36" man="1"/>
  </rowBreaks>
  <colBreaks count="1" manualBreakCount="1">
    <brk id="1" min="3" max="69" man="1"/>
  </col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Group Box 1">
              <controlPr defaultSize="0" print="0" autoFill="0" autoPict="0">
                <anchor moveWithCells="1">
                  <from>
                    <xdr:col>32</xdr:col>
                    <xdr:colOff>0</xdr:colOff>
                    <xdr:row>15</xdr:row>
                    <xdr:rowOff>0</xdr:rowOff>
                  </from>
                  <to>
                    <xdr:col>36</xdr:col>
                    <xdr:colOff>0</xdr:colOff>
                    <xdr:row>16</xdr:row>
                    <xdr:rowOff>22860</xdr:rowOff>
                  </to>
                </anchor>
              </controlPr>
            </control>
          </mc:Choice>
        </mc:AlternateContent>
        <mc:AlternateContent xmlns:mc="http://schemas.openxmlformats.org/markup-compatibility/2006">
          <mc:Choice Requires="x14">
            <control shapeId="47106" r:id="rId5" name="Group Box 2">
              <controlPr defaultSize="0" print="0" autoFill="0" autoPict="0">
                <anchor moveWithCells="1">
                  <from>
                    <xdr:col>32</xdr:col>
                    <xdr:colOff>0</xdr:colOff>
                    <xdr:row>16</xdr:row>
                    <xdr:rowOff>0</xdr:rowOff>
                  </from>
                  <to>
                    <xdr:col>36</xdr:col>
                    <xdr:colOff>0</xdr:colOff>
                    <xdr:row>17</xdr:row>
                    <xdr:rowOff>22860</xdr:rowOff>
                  </to>
                </anchor>
              </controlPr>
            </control>
          </mc:Choice>
        </mc:AlternateContent>
        <mc:AlternateContent xmlns:mc="http://schemas.openxmlformats.org/markup-compatibility/2006">
          <mc:Choice Requires="x14">
            <control shapeId="47107" r:id="rId6" name="Option Button 3">
              <controlPr defaultSize="0" autoFill="0" autoLine="0" autoPict="0">
                <anchor moveWithCells="1">
                  <from>
                    <xdr:col>32</xdr:col>
                    <xdr:colOff>121920</xdr:colOff>
                    <xdr:row>16</xdr:row>
                    <xdr:rowOff>30480</xdr:rowOff>
                  </from>
                  <to>
                    <xdr:col>33</xdr:col>
                    <xdr:colOff>251460</xdr:colOff>
                    <xdr:row>17</xdr:row>
                    <xdr:rowOff>0</xdr:rowOff>
                  </to>
                </anchor>
              </controlPr>
            </control>
          </mc:Choice>
        </mc:AlternateContent>
        <mc:AlternateContent xmlns:mc="http://schemas.openxmlformats.org/markup-compatibility/2006">
          <mc:Choice Requires="x14">
            <control shapeId="47108" r:id="rId7" name="Option Button 4">
              <controlPr defaultSize="0" autoFill="0" autoLine="0" autoPict="0" altText="要">
                <anchor moveWithCells="1">
                  <from>
                    <xdr:col>32</xdr:col>
                    <xdr:colOff>137160</xdr:colOff>
                    <xdr:row>15</xdr:row>
                    <xdr:rowOff>7620</xdr:rowOff>
                  </from>
                  <to>
                    <xdr:col>34</xdr:col>
                    <xdr:colOff>0</xdr:colOff>
                    <xdr:row>15</xdr:row>
                    <xdr:rowOff>228600</xdr:rowOff>
                  </to>
                </anchor>
              </controlPr>
            </control>
          </mc:Choice>
        </mc:AlternateContent>
        <mc:AlternateContent xmlns:mc="http://schemas.openxmlformats.org/markup-compatibility/2006">
          <mc:Choice Requires="x14">
            <control shapeId="47109" r:id="rId8" name="Option Button 5">
              <controlPr defaultSize="0" autoFill="0" autoLine="0" autoPict="0">
                <anchor moveWithCells="1">
                  <from>
                    <xdr:col>34</xdr:col>
                    <xdr:colOff>68580</xdr:colOff>
                    <xdr:row>16</xdr:row>
                    <xdr:rowOff>22860</xdr:rowOff>
                  </from>
                  <to>
                    <xdr:col>35</xdr:col>
                    <xdr:colOff>289560</xdr:colOff>
                    <xdr:row>17</xdr:row>
                    <xdr:rowOff>0</xdr:rowOff>
                  </to>
                </anchor>
              </controlPr>
            </control>
          </mc:Choice>
        </mc:AlternateContent>
        <mc:AlternateContent xmlns:mc="http://schemas.openxmlformats.org/markup-compatibility/2006">
          <mc:Choice Requires="x14">
            <control shapeId="47110" r:id="rId9" name="Option Button 6">
              <controlPr defaultSize="0" autoFill="0" autoLine="0" autoPict="0">
                <anchor moveWithCells="1">
                  <from>
                    <xdr:col>32</xdr:col>
                    <xdr:colOff>114300</xdr:colOff>
                    <xdr:row>17</xdr:row>
                    <xdr:rowOff>83820</xdr:rowOff>
                  </from>
                  <to>
                    <xdr:col>33</xdr:col>
                    <xdr:colOff>213360</xdr:colOff>
                    <xdr:row>18</xdr:row>
                    <xdr:rowOff>99060</xdr:rowOff>
                  </to>
                </anchor>
              </controlPr>
            </control>
          </mc:Choice>
        </mc:AlternateContent>
        <mc:AlternateContent xmlns:mc="http://schemas.openxmlformats.org/markup-compatibility/2006">
          <mc:Choice Requires="x14">
            <control shapeId="47111" r:id="rId10" name="Option Button 7">
              <controlPr defaultSize="0" autoFill="0" autoLine="0" autoPict="0">
                <anchor moveWithCells="1">
                  <from>
                    <xdr:col>34</xdr:col>
                    <xdr:colOff>68580</xdr:colOff>
                    <xdr:row>17</xdr:row>
                    <xdr:rowOff>83820</xdr:rowOff>
                  </from>
                  <to>
                    <xdr:col>35</xdr:col>
                    <xdr:colOff>213360</xdr:colOff>
                    <xdr:row>18</xdr:row>
                    <xdr:rowOff>99060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1</xdr:col>
                    <xdr:colOff>38100</xdr:colOff>
                    <xdr:row>41</xdr:row>
                    <xdr:rowOff>22860</xdr:rowOff>
                  </from>
                  <to>
                    <xdr:col>4</xdr:col>
                    <xdr:colOff>99060</xdr:colOff>
                    <xdr:row>41</xdr:row>
                    <xdr:rowOff>213360</xdr:rowOff>
                  </to>
                </anchor>
              </controlPr>
            </control>
          </mc:Choice>
        </mc:AlternateContent>
        <mc:AlternateContent xmlns:mc="http://schemas.openxmlformats.org/markup-compatibility/2006">
          <mc:Choice Requires="x14">
            <control shapeId="47114" r:id="rId12" name="Check Box 10">
              <controlPr defaultSize="0" autoFill="0" autoLine="0" autoPict="0">
                <anchor moveWithCells="1">
                  <from>
                    <xdr:col>10</xdr:col>
                    <xdr:colOff>53340</xdr:colOff>
                    <xdr:row>41</xdr:row>
                    <xdr:rowOff>7620</xdr:rowOff>
                  </from>
                  <to>
                    <xdr:col>13</xdr:col>
                    <xdr:colOff>106680</xdr:colOff>
                    <xdr:row>41</xdr:row>
                    <xdr:rowOff>198120</xdr:rowOff>
                  </to>
                </anchor>
              </controlPr>
            </control>
          </mc:Choice>
        </mc:AlternateContent>
        <mc:AlternateContent xmlns:mc="http://schemas.openxmlformats.org/markup-compatibility/2006">
          <mc:Choice Requires="x14">
            <control shapeId="47115" r:id="rId13" name="Check Box 11">
              <controlPr defaultSize="0" autoFill="0" autoLine="0" autoPict="0">
                <anchor moveWithCells="1">
                  <from>
                    <xdr:col>8</xdr:col>
                    <xdr:colOff>228600</xdr:colOff>
                    <xdr:row>43</xdr:row>
                    <xdr:rowOff>7620</xdr:rowOff>
                  </from>
                  <to>
                    <xdr:col>13</xdr:col>
                    <xdr:colOff>60960</xdr:colOff>
                    <xdr:row>43</xdr:row>
                    <xdr:rowOff>182880</xdr:rowOff>
                  </to>
                </anchor>
              </controlPr>
            </control>
          </mc:Choice>
        </mc:AlternateContent>
        <mc:AlternateContent xmlns:mc="http://schemas.openxmlformats.org/markup-compatibility/2006">
          <mc:Choice Requires="x14">
            <control shapeId="47116" r:id="rId14" name="Check Box 12">
              <controlPr defaultSize="0" autoFill="0" autoLine="0" autoPict="0">
                <anchor moveWithCells="1">
                  <from>
                    <xdr:col>1</xdr:col>
                    <xdr:colOff>38100</xdr:colOff>
                    <xdr:row>42</xdr:row>
                    <xdr:rowOff>22860</xdr:rowOff>
                  </from>
                  <to>
                    <xdr:col>4</xdr:col>
                    <xdr:colOff>60960</xdr:colOff>
                    <xdr:row>42</xdr:row>
                    <xdr:rowOff>213360</xdr:rowOff>
                  </to>
                </anchor>
              </controlPr>
            </control>
          </mc:Choice>
        </mc:AlternateContent>
        <mc:AlternateContent xmlns:mc="http://schemas.openxmlformats.org/markup-compatibility/2006">
          <mc:Choice Requires="x14">
            <control shapeId="47117" r:id="rId15" name="Check Box 13">
              <controlPr defaultSize="0" autoFill="0" autoLine="0" autoPict="0">
                <anchor moveWithCells="1">
                  <from>
                    <xdr:col>6</xdr:col>
                    <xdr:colOff>22860</xdr:colOff>
                    <xdr:row>41</xdr:row>
                    <xdr:rowOff>228600</xdr:rowOff>
                  </from>
                  <to>
                    <xdr:col>8</xdr:col>
                    <xdr:colOff>160020</xdr:colOff>
                    <xdr:row>43</xdr:row>
                    <xdr:rowOff>0</xdr:rowOff>
                  </to>
                </anchor>
              </controlPr>
            </control>
          </mc:Choice>
        </mc:AlternateContent>
        <mc:AlternateContent xmlns:mc="http://schemas.openxmlformats.org/markup-compatibility/2006">
          <mc:Choice Requires="x14">
            <control shapeId="47118" r:id="rId16" name="Check Box 14">
              <controlPr defaultSize="0" autoFill="0" autoLine="0" autoPict="0">
                <anchor moveWithCells="1">
                  <from>
                    <xdr:col>13</xdr:col>
                    <xdr:colOff>289560</xdr:colOff>
                    <xdr:row>42</xdr:row>
                    <xdr:rowOff>7620</xdr:rowOff>
                  </from>
                  <to>
                    <xdr:col>17</xdr:col>
                    <xdr:colOff>99060</xdr:colOff>
                    <xdr:row>42</xdr:row>
                    <xdr:rowOff>198120</xdr:rowOff>
                  </to>
                </anchor>
              </controlPr>
            </control>
          </mc:Choice>
        </mc:AlternateContent>
        <mc:AlternateContent xmlns:mc="http://schemas.openxmlformats.org/markup-compatibility/2006">
          <mc:Choice Requires="x14">
            <control shapeId="47119" r:id="rId17" name="Check Box 15">
              <controlPr defaultSize="0" autoFill="0" autoLine="0" autoPict="0">
                <anchor moveWithCells="1">
                  <from>
                    <xdr:col>1</xdr:col>
                    <xdr:colOff>38100</xdr:colOff>
                    <xdr:row>43</xdr:row>
                    <xdr:rowOff>15240</xdr:rowOff>
                  </from>
                  <to>
                    <xdr:col>8</xdr:col>
                    <xdr:colOff>152400</xdr:colOff>
                    <xdr:row>43</xdr:row>
                    <xdr:rowOff>190500</xdr:rowOff>
                  </to>
                </anchor>
              </controlPr>
            </control>
          </mc:Choice>
        </mc:AlternateContent>
        <mc:AlternateContent xmlns:mc="http://schemas.openxmlformats.org/markup-compatibility/2006">
          <mc:Choice Requires="x14">
            <control shapeId="47120" r:id="rId18" name="Check Box 16">
              <controlPr defaultSize="0" autoFill="0" autoLine="0" autoPict="0">
                <anchor moveWithCells="1">
                  <from>
                    <xdr:col>13</xdr:col>
                    <xdr:colOff>281940</xdr:colOff>
                    <xdr:row>41</xdr:row>
                    <xdr:rowOff>22860</xdr:rowOff>
                  </from>
                  <to>
                    <xdr:col>16</xdr:col>
                    <xdr:colOff>228600</xdr:colOff>
                    <xdr:row>41</xdr:row>
                    <xdr:rowOff>213360</xdr:rowOff>
                  </to>
                </anchor>
              </controlPr>
            </control>
          </mc:Choice>
        </mc:AlternateContent>
        <mc:AlternateContent xmlns:mc="http://schemas.openxmlformats.org/markup-compatibility/2006">
          <mc:Choice Requires="x14">
            <control shapeId="47121" r:id="rId19" name="Check Box 17">
              <controlPr defaultSize="0" autoFill="0" autoLine="0" autoPict="0">
                <anchor moveWithCells="1">
                  <from>
                    <xdr:col>6</xdr:col>
                    <xdr:colOff>30480</xdr:colOff>
                    <xdr:row>41</xdr:row>
                    <xdr:rowOff>22860</xdr:rowOff>
                  </from>
                  <to>
                    <xdr:col>9</xdr:col>
                    <xdr:colOff>213360</xdr:colOff>
                    <xdr:row>41</xdr:row>
                    <xdr:rowOff>213360</xdr:rowOff>
                  </to>
                </anchor>
              </controlPr>
            </control>
          </mc:Choice>
        </mc:AlternateContent>
        <mc:AlternateContent xmlns:mc="http://schemas.openxmlformats.org/markup-compatibility/2006">
          <mc:Choice Requires="x14">
            <control shapeId="47122" r:id="rId20" name="Check Box 18">
              <controlPr defaultSize="0" autoFill="0" autoLine="0" autoPict="0">
                <anchor moveWithCells="1">
                  <from>
                    <xdr:col>1</xdr:col>
                    <xdr:colOff>38100</xdr:colOff>
                    <xdr:row>46</xdr:row>
                    <xdr:rowOff>22860</xdr:rowOff>
                  </from>
                  <to>
                    <xdr:col>3</xdr:col>
                    <xdr:colOff>137160</xdr:colOff>
                    <xdr:row>46</xdr:row>
                    <xdr:rowOff>213360</xdr:rowOff>
                  </to>
                </anchor>
              </controlPr>
            </control>
          </mc:Choice>
        </mc:AlternateContent>
        <mc:AlternateContent xmlns:mc="http://schemas.openxmlformats.org/markup-compatibility/2006">
          <mc:Choice Requires="x14">
            <control shapeId="47123" r:id="rId21" name="Check Box 19">
              <controlPr defaultSize="0" autoFill="0" autoLine="0" autoPict="0">
                <anchor moveWithCells="1">
                  <from>
                    <xdr:col>4</xdr:col>
                    <xdr:colOff>175260</xdr:colOff>
                    <xdr:row>46</xdr:row>
                    <xdr:rowOff>7620</xdr:rowOff>
                  </from>
                  <to>
                    <xdr:col>7</xdr:col>
                    <xdr:colOff>60960</xdr:colOff>
                    <xdr:row>46</xdr:row>
                    <xdr:rowOff>213360</xdr:rowOff>
                  </to>
                </anchor>
              </controlPr>
            </control>
          </mc:Choice>
        </mc:AlternateContent>
        <mc:AlternateContent xmlns:mc="http://schemas.openxmlformats.org/markup-compatibility/2006">
          <mc:Choice Requires="x14">
            <control shapeId="47124" r:id="rId22" name="Check Box 20">
              <controlPr defaultSize="0" autoFill="0" autoLine="0" autoPict="0">
                <anchor moveWithCells="1">
                  <from>
                    <xdr:col>8</xdr:col>
                    <xdr:colOff>99060</xdr:colOff>
                    <xdr:row>46</xdr:row>
                    <xdr:rowOff>22860</xdr:rowOff>
                  </from>
                  <to>
                    <xdr:col>10</xdr:col>
                    <xdr:colOff>175260</xdr:colOff>
                    <xdr:row>46</xdr:row>
                    <xdr:rowOff>213360</xdr:rowOff>
                  </to>
                </anchor>
              </controlPr>
            </control>
          </mc:Choice>
        </mc:AlternateContent>
        <mc:AlternateContent xmlns:mc="http://schemas.openxmlformats.org/markup-compatibility/2006">
          <mc:Choice Requires="x14">
            <control shapeId="47125" r:id="rId23" name="Check Box 21">
              <controlPr defaultSize="0" autoFill="0" autoLine="0" autoPict="0">
                <anchor moveWithCells="1">
                  <from>
                    <xdr:col>12</xdr:col>
                    <xdr:colOff>60960</xdr:colOff>
                    <xdr:row>46</xdr:row>
                    <xdr:rowOff>22860</xdr:rowOff>
                  </from>
                  <to>
                    <xdr:col>14</xdr:col>
                    <xdr:colOff>99060</xdr:colOff>
                    <xdr:row>46</xdr:row>
                    <xdr:rowOff>213360</xdr:rowOff>
                  </to>
                </anchor>
              </controlPr>
            </control>
          </mc:Choice>
        </mc:AlternateContent>
        <mc:AlternateContent xmlns:mc="http://schemas.openxmlformats.org/markup-compatibility/2006">
          <mc:Choice Requires="x14">
            <control shapeId="47126" r:id="rId24" name="Check Box 22">
              <controlPr defaultSize="0" autoFill="0" autoLine="0" autoPict="0">
                <anchor moveWithCells="1">
                  <from>
                    <xdr:col>15</xdr:col>
                    <xdr:colOff>38100</xdr:colOff>
                    <xdr:row>47</xdr:row>
                    <xdr:rowOff>7620</xdr:rowOff>
                  </from>
                  <to>
                    <xdr:col>17</xdr:col>
                    <xdr:colOff>175260</xdr:colOff>
                    <xdr:row>47</xdr:row>
                    <xdr:rowOff>213360</xdr:rowOff>
                  </to>
                </anchor>
              </controlPr>
            </control>
          </mc:Choice>
        </mc:AlternateContent>
        <mc:AlternateContent xmlns:mc="http://schemas.openxmlformats.org/markup-compatibility/2006">
          <mc:Choice Requires="x14">
            <control shapeId="47127" r:id="rId25" name="Check Box 23">
              <controlPr defaultSize="0" autoFill="0" autoLine="0" autoPict="0">
                <anchor moveWithCells="1">
                  <from>
                    <xdr:col>15</xdr:col>
                    <xdr:colOff>38100</xdr:colOff>
                    <xdr:row>46</xdr:row>
                    <xdr:rowOff>22860</xdr:rowOff>
                  </from>
                  <to>
                    <xdr:col>17</xdr:col>
                    <xdr:colOff>137160</xdr:colOff>
                    <xdr:row>46</xdr:row>
                    <xdr:rowOff>213360</xdr:rowOff>
                  </to>
                </anchor>
              </controlPr>
            </control>
          </mc:Choice>
        </mc:AlternateContent>
        <mc:AlternateContent xmlns:mc="http://schemas.openxmlformats.org/markup-compatibility/2006">
          <mc:Choice Requires="x14">
            <control shapeId="47128" r:id="rId26" name="Check Box 24">
              <controlPr defaultSize="0" autoFill="0" autoLine="0" autoPict="0">
                <anchor moveWithCells="1">
                  <from>
                    <xdr:col>1</xdr:col>
                    <xdr:colOff>30480</xdr:colOff>
                    <xdr:row>47</xdr:row>
                    <xdr:rowOff>22860</xdr:rowOff>
                  </from>
                  <to>
                    <xdr:col>3</xdr:col>
                    <xdr:colOff>137160</xdr:colOff>
                    <xdr:row>47</xdr:row>
                    <xdr:rowOff>213360</xdr:rowOff>
                  </to>
                </anchor>
              </controlPr>
            </control>
          </mc:Choice>
        </mc:AlternateContent>
        <mc:AlternateContent xmlns:mc="http://schemas.openxmlformats.org/markup-compatibility/2006">
          <mc:Choice Requires="x14">
            <control shapeId="47129" r:id="rId27" name="Check Box 25">
              <controlPr defaultSize="0" autoFill="0" autoLine="0" autoPict="0">
                <anchor moveWithCells="1">
                  <from>
                    <xdr:col>8</xdr:col>
                    <xdr:colOff>99060</xdr:colOff>
                    <xdr:row>47</xdr:row>
                    <xdr:rowOff>30480</xdr:rowOff>
                  </from>
                  <to>
                    <xdr:col>10</xdr:col>
                    <xdr:colOff>213360</xdr:colOff>
                    <xdr:row>47</xdr:row>
                    <xdr:rowOff>213360</xdr:rowOff>
                  </to>
                </anchor>
              </controlPr>
            </control>
          </mc:Choice>
        </mc:AlternateContent>
        <mc:AlternateContent xmlns:mc="http://schemas.openxmlformats.org/markup-compatibility/2006">
          <mc:Choice Requires="x14">
            <control shapeId="47130" r:id="rId28" name="Check Box 26">
              <controlPr defaultSize="0" autoFill="0" autoLine="0" autoPict="0">
                <anchor moveWithCells="1">
                  <from>
                    <xdr:col>12</xdr:col>
                    <xdr:colOff>60960</xdr:colOff>
                    <xdr:row>47</xdr:row>
                    <xdr:rowOff>22860</xdr:rowOff>
                  </from>
                  <to>
                    <xdr:col>14</xdr:col>
                    <xdr:colOff>99060</xdr:colOff>
                    <xdr:row>47</xdr:row>
                    <xdr:rowOff>213360</xdr:rowOff>
                  </to>
                </anchor>
              </controlPr>
            </control>
          </mc:Choice>
        </mc:AlternateContent>
        <mc:AlternateContent xmlns:mc="http://schemas.openxmlformats.org/markup-compatibility/2006">
          <mc:Choice Requires="x14">
            <control shapeId="47131" r:id="rId29" name="Check Box 27">
              <controlPr defaultSize="0" autoFill="0" autoLine="0" autoPict="0">
                <anchor moveWithCells="1">
                  <from>
                    <xdr:col>4</xdr:col>
                    <xdr:colOff>175260</xdr:colOff>
                    <xdr:row>47</xdr:row>
                    <xdr:rowOff>22860</xdr:rowOff>
                  </from>
                  <to>
                    <xdr:col>7</xdr:col>
                    <xdr:colOff>60960</xdr:colOff>
                    <xdr:row>47</xdr:row>
                    <xdr:rowOff>213360</xdr:rowOff>
                  </to>
                </anchor>
              </controlPr>
            </control>
          </mc:Choice>
        </mc:AlternateContent>
        <mc:AlternateContent xmlns:mc="http://schemas.openxmlformats.org/markup-compatibility/2006">
          <mc:Choice Requires="x14">
            <control shapeId="47132" r:id="rId30" name="Group Box 28">
              <controlPr defaultSize="0" autoFill="0" autoPict="0">
                <anchor moveWithCells="1">
                  <from>
                    <xdr:col>6</xdr:col>
                    <xdr:colOff>83820</xdr:colOff>
                    <xdr:row>47</xdr:row>
                    <xdr:rowOff>213360</xdr:rowOff>
                  </from>
                  <to>
                    <xdr:col>11</xdr:col>
                    <xdr:colOff>99060</xdr:colOff>
                    <xdr:row>48</xdr:row>
                    <xdr:rowOff>152400</xdr:rowOff>
                  </to>
                </anchor>
              </controlPr>
            </control>
          </mc:Choice>
        </mc:AlternateContent>
        <mc:AlternateContent xmlns:mc="http://schemas.openxmlformats.org/markup-compatibility/2006">
          <mc:Choice Requires="x14">
            <control shapeId="47133" r:id="rId31" name="Check Box 29">
              <controlPr defaultSize="0" autoFill="0" autoLine="0" autoPict="0">
                <anchor moveWithCells="1">
                  <from>
                    <xdr:col>32</xdr:col>
                    <xdr:colOff>83820</xdr:colOff>
                    <xdr:row>19</xdr:row>
                    <xdr:rowOff>30480</xdr:rowOff>
                  </from>
                  <to>
                    <xdr:col>35</xdr:col>
                    <xdr:colOff>327660</xdr:colOff>
                    <xdr:row>20</xdr:row>
                    <xdr:rowOff>175260</xdr:rowOff>
                  </to>
                </anchor>
              </controlPr>
            </control>
          </mc:Choice>
        </mc:AlternateContent>
        <mc:AlternateContent xmlns:mc="http://schemas.openxmlformats.org/markup-compatibility/2006">
          <mc:Choice Requires="x14">
            <control shapeId="47134" r:id="rId32" name="Check Box 30">
              <controlPr defaultSize="0" autoFill="0" autoLine="0" autoPict="0">
                <anchor moveWithCells="1">
                  <from>
                    <xdr:col>20</xdr:col>
                    <xdr:colOff>60960</xdr:colOff>
                    <xdr:row>24</xdr:row>
                    <xdr:rowOff>22860</xdr:rowOff>
                  </from>
                  <to>
                    <xdr:col>22</xdr:col>
                    <xdr:colOff>251460</xdr:colOff>
                    <xdr:row>25</xdr:row>
                    <xdr:rowOff>22860</xdr:rowOff>
                  </to>
                </anchor>
              </controlPr>
            </control>
          </mc:Choice>
        </mc:AlternateContent>
        <mc:AlternateContent xmlns:mc="http://schemas.openxmlformats.org/markup-compatibility/2006">
          <mc:Choice Requires="x14">
            <control shapeId="47135" r:id="rId33" name="Check Box 31">
              <controlPr defaultSize="0" autoFill="0" autoLine="0" autoPict="0">
                <anchor moveWithCells="1">
                  <from>
                    <xdr:col>20</xdr:col>
                    <xdr:colOff>60960</xdr:colOff>
                    <xdr:row>27</xdr:row>
                    <xdr:rowOff>30480</xdr:rowOff>
                  </from>
                  <to>
                    <xdr:col>22</xdr:col>
                    <xdr:colOff>175260</xdr:colOff>
                    <xdr:row>28</xdr:row>
                    <xdr:rowOff>22860</xdr:rowOff>
                  </to>
                </anchor>
              </controlPr>
            </control>
          </mc:Choice>
        </mc:AlternateContent>
        <mc:AlternateContent xmlns:mc="http://schemas.openxmlformats.org/markup-compatibility/2006">
          <mc:Choice Requires="x14">
            <control shapeId="47136" r:id="rId34" name="Check Box 32">
              <controlPr defaultSize="0" autoFill="0" autoLine="0" autoPict="0">
                <anchor moveWithCells="1">
                  <from>
                    <xdr:col>20</xdr:col>
                    <xdr:colOff>60960</xdr:colOff>
                    <xdr:row>29</xdr:row>
                    <xdr:rowOff>22860</xdr:rowOff>
                  </from>
                  <to>
                    <xdr:col>23</xdr:col>
                    <xdr:colOff>22860</xdr:colOff>
                    <xdr:row>29</xdr:row>
                    <xdr:rowOff>213360</xdr:rowOff>
                  </to>
                </anchor>
              </controlPr>
            </control>
          </mc:Choice>
        </mc:AlternateContent>
        <mc:AlternateContent xmlns:mc="http://schemas.openxmlformats.org/markup-compatibility/2006">
          <mc:Choice Requires="x14">
            <control shapeId="47137" r:id="rId35" name="Check Box 33">
              <controlPr defaultSize="0" autoFill="0" autoLine="0" autoPict="0">
                <anchor moveWithCells="1">
                  <from>
                    <xdr:col>10</xdr:col>
                    <xdr:colOff>68580</xdr:colOff>
                    <xdr:row>42</xdr:row>
                    <xdr:rowOff>7620</xdr:rowOff>
                  </from>
                  <to>
                    <xdr:col>12</xdr:col>
                    <xdr:colOff>220980</xdr:colOff>
                    <xdr:row>42</xdr:row>
                    <xdr:rowOff>220980</xdr:rowOff>
                  </to>
                </anchor>
              </controlPr>
            </control>
          </mc:Choice>
        </mc:AlternateContent>
        <mc:AlternateContent xmlns:mc="http://schemas.openxmlformats.org/markup-compatibility/2006">
          <mc:Choice Requires="x14">
            <control shapeId="47138" r:id="rId36" name="Check Box 34">
              <controlPr defaultSize="0" autoFill="0" autoLine="0" autoPict="0">
                <anchor moveWithCells="1">
                  <from>
                    <xdr:col>21</xdr:col>
                    <xdr:colOff>30480</xdr:colOff>
                    <xdr:row>32</xdr:row>
                    <xdr:rowOff>22860</xdr:rowOff>
                  </from>
                  <to>
                    <xdr:col>25</xdr:col>
                    <xdr:colOff>22860</xdr:colOff>
                    <xdr:row>32</xdr:row>
                    <xdr:rowOff>213360</xdr:rowOff>
                  </to>
                </anchor>
              </controlPr>
            </control>
          </mc:Choice>
        </mc:AlternateContent>
        <mc:AlternateContent xmlns:mc="http://schemas.openxmlformats.org/markup-compatibility/2006">
          <mc:Choice Requires="x14">
            <control shapeId="47139" r:id="rId37" name="Check Box 35">
              <controlPr defaultSize="0" autoFill="0" autoLine="0" autoPict="0">
                <anchor moveWithCells="1">
                  <from>
                    <xdr:col>21</xdr:col>
                    <xdr:colOff>22860</xdr:colOff>
                    <xdr:row>34</xdr:row>
                    <xdr:rowOff>22860</xdr:rowOff>
                  </from>
                  <to>
                    <xdr:col>23</xdr:col>
                    <xdr:colOff>175260</xdr:colOff>
                    <xdr:row>34</xdr:row>
                    <xdr:rowOff>213360</xdr:rowOff>
                  </to>
                </anchor>
              </controlPr>
            </control>
          </mc:Choice>
        </mc:AlternateContent>
        <mc:AlternateContent xmlns:mc="http://schemas.openxmlformats.org/markup-compatibility/2006">
          <mc:Choice Requires="x14">
            <control shapeId="47140" r:id="rId38" name="Check Box 36">
              <controlPr defaultSize="0" autoFill="0" autoLine="0" autoPict="0">
                <anchor moveWithCells="1">
                  <from>
                    <xdr:col>21</xdr:col>
                    <xdr:colOff>30480</xdr:colOff>
                    <xdr:row>36</xdr:row>
                    <xdr:rowOff>7620</xdr:rowOff>
                  </from>
                  <to>
                    <xdr:col>23</xdr:col>
                    <xdr:colOff>60960</xdr:colOff>
                    <xdr:row>36</xdr:row>
                    <xdr:rowOff>213360</xdr:rowOff>
                  </to>
                </anchor>
              </controlPr>
            </control>
          </mc:Choice>
        </mc:AlternateContent>
        <mc:AlternateContent xmlns:mc="http://schemas.openxmlformats.org/markup-compatibility/2006">
          <mc:Choice Requires="x14">
            <control shapeId="47141" r:id="rId39" name="Check Box 37">
              <controlPr defaultSize="0" autoFill="0" autoLine="0" autoPict="0">
                <anchor moveWithCells="1">
                  <from>
                    <xdr:col>13</xdr:col>
                    <xdr:colOff>289560</xdr:colOff>
                    <xdr:row>42</xdr:row>
                    <xdr:rowOff>228600</xdr:rowOff>
                  </from>
                  <to>
                    <xdr:col>18</xdr:col>
                    <xdr:colOff>160020</xdr:colOff>
                    <xdr:row>43</xdr:row>
                    <xdr:rowOff>213360</xdr:rowOff>
                  </to>
                </anchor>
              </controlPr>
            </control>
          </mc:Choice>
        </mc:AlternateContent>
        <mc:AlternateContent xmlns:mc="http://schemas.openxmlformats.org/markup-compatibility/2006">
          <mc:Choice Requires="x14">
            <control shapeId="47142" r:id="rId40" name="Check Box 38">
              <controlPr defaultSize="0" autoFill="0" autoLine="0" autoPict="0">
                <anchor moveWithCells="1">
                  <from>
                    <xdr:col>1</xdr:col>
                    <xdr:colOff>38100</xdr:colOff>
                    <xdr:row>44</xdr:row>
                    <xdr:rowOff>7620</xdr:rowOff>
                  </from>
                  <to>
                    <xdr:col>5</xdr:col>
                    <xdr:colOff>99060</xdr:colOff>
                    <xdr:row>44</xdr:row>
                    <xdr:rowOff>198120</xdr:rowOff>
                  </to>
                </anchor>
              </controlPr>
            </control>
          </mc:Choice>
        </mc:AlternateContent>
        <mc:AlternateContent xmlns:mc="http://schemas.openxmlformats.org/markup-compatibility/2006">
          <mc:Choice Requires="x14">
            <control shapeId="47143" r:id="rId41" name="Check Box 39">
              <controlPr defaultSize="0" autoFill="0" autoLine="0" autoPict="0">
                <anchor moveWithCells="1">
                  <from>
                    <xdr:col>23</xdr:col>
                    <xdr:colOff>38100</xdr:colOff>
                    <xdr:row>27</xdr:row>
                    <xdr:rowOff>22860</xdr:rowOff>
                  </from>
                  <to>
                    <xdr:col>27</xdr:col>
                    <xdr:colOff>129540</xdr:colOff>
                    <xdr:row>27</xdr:row>
                    <xdr:rowOff>205740</xdr:rowOff>
                  </to>
                </anchor>
              </controlPr>
            </control>
          </mc:Choice>
        </mc:AlternateContent>
        <mc:AlternateContent xmlns:mc="http://schemas.openxmlformats.org/markup-compatibility/2006">
          <mc:Choice Requires="x14">
            <control shapeId="47145" r:id="rId42" name="Check Box 41">
              <controlPr defaultSize="0" autoFill="0" autoLine="0" autoPict="0">
                <anchor moveWithCells="1">
                  <from>
                    <xdr:col>21</xdr:col>
                    <xdr:colOff>30480</xdr:colOff>
                    <xdr:row>38</xdr:row>
                    <xdr:rowOff>22860</xdr:rowOff>
                  </from>
                  <to>
                    <xdr:col>24</xdr:col>
                    <xdr:colOff>0</xdr:colOff>
                    <xdr:row>38</xdr:row>
                    <xdr:rowOff>213360</xdr:rowOff>
                  </to>
                </anchor>
              </controlPr>
            </control>
          </mc:Choice>
        </mc:AlternateContent>
        <mc:AlternateContent xmlns:mc="http://schemas.openxmlformats.org/markup-compatibility/2006">
          <mc:Choice Requires="x14">
            <control shapeId="47146" r:id="rId43" name="Check Box 42">
              <controlPr defaultSize="0" autoFill="0" autoLine="0" autoPict="0">
                <anchor moveWithCells="1">
                  <from>
                    <xdr:col>21</xdr:col>
                    <xdr:colOff>22860</xdr:colOff>
                    <xdr:row>40</xdr:row>
                    <xdr:rowOff>22860</xdr:rowOff>
                  </from>
                  <to>
                    <xdr:col>24</xdr:col>
                    <xdr:colOff>99060</xdr:colOff>
                    <xdr:row>40</xdr:row>
                    <xdr:rowOff>213360</xdr:rowOff>
                  </to>
                </anchor>
              </controlPr>
            </control>
          </mc:Choice>
        </mc:AlternateContent>
        <mc:AlternateContent xmlns:mc="http://schemas.openxmlformats.org/markup-compatibility/2006">
          <mc:Choice Requires="x14">
            <control shapeId="47147" r:id="rId44" name="Check Box 43">
              <controlPr defaultSize="0" autoFill="0" autoLine="0" autoPict="0">
                <anchor moveWithCells="1">
                  <from>
                    <xdr:col>28</xdr:col>
                    <xdr:colOff>22860</xdr:colOff>
                    <xdr:row>19</xdr:row>
                    <xdr:rowOff>38100</xdr:rowOff>
                  </from>
                  <to>
                    <xdr:col>30</xdr:col>
                    <xdr:colOff>304800</xdr:colOff>
                    <xdr:row>20</xdr:row>
                    <xdr:rowOff>175260</xdr:rowOff>
                  </to>
                </anchor>
              </controlPr>
            </control>
          </mc:Choice>
        </mc:AlternateContent>
        <mc:AlternateContent xmlns:mc="http://schemas.openxmlformats.org/markup-compatibility/2006">
          <mc:Choice Requires="x14">
            <control shapeId="47148" r:id="rId45" name="Check Box 44">
              <controlPr defaultSize="0" autoFill="0" autoLine="0" autoPict="0">
                <anchor moveWithCells="1">
                  <from>
                    <xdr:col>23</xdr:col>
                    <xdr:colOff>45720</xdr:colOff>
                    <xdr:row>19</xdr:row>
                    <xdr:rowOff>45720</xdr:rowOff>
                  </from>
                  <to>
                    <xdr:col>26</xdr:col>
                    <xdr:colOff>137160</xdr:colOff>
                    <xdr:row>20</xdr:row>
                    <xdr:rowOff>175260</xdr:rowOff>
                  </to>
                </anchor>
              </controlPr>
            </control>
          </mc:Choice>
        </mc:AlternateContent>
        <mc:AlternateContent xmlns:mc="http://schemas.openxmlformats.org/markup-compatibility/2006">
          <mc:Choice Requires="x14">
            <control shapeId="47149" r:id="rId46" name="Check Box 45">
              <controlPr defaultSize="0" autoFill="0" autoLine="0" autoPict="0">
                <anchor moveWithCells="1">
                  <from>
                    <xdr:col>8</xdr:col>
                    <xdr:colOff>228600</xdr:colOff>
                    <xdr:row>44</xdr:row>
                    <xdr:rowOff>15240</xdr:rowOff>
                  </from>
                  <to>
                    <xdr:col>13</xdr:col>
                    <xdr:colOff>114300</xdr:colOff>
                    <xdr:row>44</xdr:row>
                    <xdr:rowOff>198120</xdr:rowOff>
                  </to>
                </anchor>
              </controlPr>
            </control>
          </mc:Choice>
        </mc:AlternateContent>
        <mc:AlternateContent xmlns:mc="http://schemas.openxmlformats.org/markup-compatibility/2006">
          <mc:Choice Requires="x14">
            <control shapeId="47150" r:id="rId47" name="Option Button 46">
              <controlPr defaultSize="0" autoFill="0" autoLine="0" autoPict="0" altText="不要">
                <anchor moveWithCells="1">
                  <from>
                    <xdr:col>34</xdr:col>
                    <xdr:colOff>60960</xdr:colOff>
                    <xdr:row>15</xdr:row>
                    <xdr:rowOff>7620</xdr:rowOff>
                  </from>
                  <to>
                    <xdr:col>35</xdr:col>
                    <xdr:colOff>251460</xdr:colOff>
                    <xdr:row>15</xdr:row>
                    <xdr:rowOff>228600</xdr:rowOff>
                  </to>
                </anchor>
              </controlPr>
            </control>
          </mc:Choice>
        </mc:AlternateContent>
        <mc:AlternateContent xmlns:mc="http://schemas.openxmlformats.org/markup-compatibility/2006">
          <mc:Choice Requires="x14">
            <control shapeId="47154" r:id="rId48" name="Option Button 50">
              <controlPr defaultSize="0" autoFill="0" autoLine="0" autoPict="0">
                <anchor moveWithCells="1">
                  <from>
                    <xdr:col>1</xdr:col>
                    <xdr:colOff>60960</xdr:colOff>
                    <xdr:row>5</xdr:row>
                    <xdr:rowOff>106680</xdr:rowOff>
                  </from>
                  <to>
                    <xdr:col>4</xdr:col>
                    <xdr:colOff>137160</xdr:colOff>
                    <xdr:row>6</xdr:row>
                    <xdr:rowOff>152400</xdr:rowOff>
                  </to>
                </anchor>
              </controlPr>
            </control>
          </mc:Choice>
        </mc:AlternateContent>
        <mc:AlternateContent xmlns:mc="http://schemas.openxmlformats.org/markup-compatibility/2006">
          <mc:Choice Requires="x14">
            <control shapeId="47155" r:id="rId49" name="Option Button 51">
              <controlPr defaultSize="0" autoFill="0" autoLine="0" autoPict="0">
                <anchor moveWithCells="1">
                  <from>
                    <xdr:col>6</xdr:col>
                    <xdr:colOff>30480</xdr:colOff>
                    <xdr:row>5</xdr:row>
                    <xdr:rowOff>106680</xdr:rowOff>
                  </from>
                  <to>
                    <xdr:col>10</xdr:col>
                    <xdr:colOff>99060</xdr:colOff>
                    <xdr:row>6</xdr:row>
                    <xdr:rowOff>152400</xdr:rowOff>
                  </to>
                </anchor>
              </controlPr>
            </control>
          </mc:Choice>
        </mc:AlternateContent>
        <mc:AlternateContent xmlns:mc="http://schemas.openxmlformats.org/markup-compatibility/2006">
          <mc:Choice Requires="x14">
            <control shapeId="47156" r:id="rId50" name="Option Button 52">
              <controlPr defaultSize="0" autoFill="0" autoLine="0" autoPict="0">
                <anchor moveWithCells="1">
                  <from>
                    <xdr:col>11</xdr:col>
                    <xdr:colOff>68580</xdr:colOff>
                    <xdr:row>5</xdr:row>
                    <xdr:rowOff>106680</xdr:rowOff>
                  </from>
                  <to>
                    <xdr:col>15</xdr:col>
                    <xdr:colOff>60960</xdr:colOff>
                    <xdr:row>6</xdr:row>
                    <xdr:rowOff>152400</xdr:rowOff>
                  </to>
                </anchor>
              </controlPr>
            </control>
          </mc:Choice>
        </mc:AlternateContent>
        <mc:AlternateContent xmlns:mc="http://schemas.openxmlformats.org/markup-compatibility/2006">
          <mc:Choice Requires="x14">
            <control shapeId="47157" r:id="rId51" name="Option Button 53">
              <controlPr defaultSize="0" autoFill="0" autoLine="0" autoPict="0">
                <anchor moveWithCells="1">
                  <from>
                    <xdr:col>16</xdr:col>
                    <xdr:colOff>106680</xdr:colOff>
                    <xdr:row>5</xdr:row>
                    <xdr:rowOff>106680</xdr:rowOff>
                  </from>
                  <to>
                    <xdr:col>20</xdr:col>
                    <xdr:colOff>213360</xdr:colOff>
                    <xdr:row>6</xdr:row>
                    <xdr:rowOff>152400</xdr:rowOff>
                  </to>
                </anchor>
              </controlPr>
            </control>
          </mc:Choice>
        </mc:AlternateContent>
        <mc:AlternateContent xmlns:mc="http://schemas.openxmlformats.org/markup-compatibility/2006">
          <mc:Choice Requires="x14">
            <control shapeId="47158" r:id="rId52" name="Group Box 54">
              <controlPr defaultSize="0" autoFill="0" autoPict="0">
                <anchor moveWithCells="1">
                  <from>
                    <xdr:col>32</xdr:col>
                    <xdr:colOff>7620</xdr:colOff>
                    <xdr:row>17</xdr:row>
                    <xdr:rowOff>60960</xdr:rowOff>
                  </from>
                  <to>
                    <xdr:col>35</xdr:col>
                    <xdr:colOff>304800</xdr:colOff>
                    <xdr:row>18</xdr:row>
                    <xdr:rowOff>152400</xdr:rowOff>
                  </to>
                </anchor>
              </controlPr>
            </control>
          </mc:Choice>
        </mc:AlternateContent>
        <mc:AlternateContent xmlns:mc="http://schemas.openxmlformats.org/markup-compatibility/2006">
          <mc:Choice Requires="x14">
            <control shapeId="47159" r:id="rId53" name="Group Box 55">
              <controlPr defaultSize="0" autoFill="0" autoPict="0">
                <anchor moveWithCells="1">
                  <from>
                    <xdr:col>0</xdr:col>
                    <xdr:colOff>182880</xdr:colOff>
                    <xdr:row>4</xdr:row>
                    <xdr:rowOff>266700</xdr:rowOff>
                  </from>
                  <to>
                    <xdr:col>21</xdr:col>
                    <xdr:colOff>99060</xdr:colOff>
                    <xdr:row>7</xdr:row>
                    <xdr:rowOff>0</xdr:rowOff>
                  </to>
                </anchor>
              </controlPr>
            </control>
          </mc:Choice>
        </mc:AlternateContent>
        <mc:AlternateContent xmlns:mc="http://schemas.openxmlformats.org/markup-compatibility/2006">
          <mc:Choice Requires="x14">
            <control shapeId="47160" r:id="rId54" name="Check Box 56">
              <controlPr defaultSize="0" autoFill="0" autoLine="0" autoPict="0">
                <anchor moveWithCells="1">
                  <from>
                    <xdr:col>13</xdr:col>
                    <xdr:colOff>15240</xdr:colOff>
                    <xdr:row>32</xdr:row>
                    <xdr:rowOff>22860</xdr:rowOff>
                  </from>
                  <to>
                    <xdr:col>15</xdr:col>
                    <xdr:colOff>22860</xdr:colOff>
                    <xdr:row>32</xdr:row>
                    <xdr:rowOff>213360</xdr:rowOff>
                  </to>
                </anchor>
              </controlPr>
            </control>
          </mc:Choice>
        </mc:AlternateContent>
        <mc:AlternateContent xmlns:mc="http://schemas.openxmlformats.org/markup-compatibility/2006">
          <mc:Choice Requires="x14">
            <control shapeId="47161" r:id="rId55" name="Check Box 57">
              <controlPr defaultSize="0" autoFill="0" autoLine="0" autoPict="0">
                <anchor moveWithCells="1">
                  <from>
                    <xdr:col>10</xdr:col>
                    <xdr:colOff>22860</xdr:colOff>
                    <xdr:row>32</xdr:row>
                    <xdr:rowOff>22860</xdr:rowOff>
                  </from>
                  <to>
                    <xdr:col>12</xdr:col>
                    <xdr:colOff>99060</xdr:colOff>
                    <xdr:row>32</xdr:row>
                    <xdr:rowOff>213360</xdr:rowOff>
                  </to>
                </anchor>
              </controlPr>
            </control>
          </mc:Choice>
        </mc:AlternateContent>
        <mc:AlternateContent xmlns:mc="http://schemas.openxmlformats.org/markup-compatibility/2006">
          <mc:Choice Requires="x14">
            <control shapeId="47162" r:id="rId56" name="Check Box 58">
              <controlPr defaultSize="0" autoFill="0" autoLine="0" autoPict="0">
                <anchor moveWithCells="1">
                  <from>
                    <xdr:col>15</xdr:col>
                    <xdr:colOff>152400</xdr:colOff>
                    <xdr:row>32</xdr:row>
                    <xdr:rowOff>22860</xdr:rowOff>
                  </from>
                  <to>
                    <xdr:col>17</xdr:col>
                    <xdr:colOff>289560</xdr:colOff>
                    <xdr:row>32</xdr:row>
                    <xdr:rowOff>213360</xdr:rowOff>
                  </to>
                </anchor>
              </controlPr>
            </control>
          </mc:Choice>
        </mc:AlternateContent>
        <mc:AlternateContent xmlns:mc="http://schemas.openxmlformats.org/markup-compatibility/2006">
          <mc:Choice Requires="x14">
            <control shapeId="47163" r:id="rId57" name="Check Box 59">
              <controlPr defaultSize="0" autoFill="0" autoLine="0" autoPict="0">
                <anchor moveWithCells="1">
                  <from>
                    <xdr:col>34</xdr:col>
                    <xdr:colOff>15240</xdr:colOff>
                    <xdr:row>23</xdr:row>
                    <xdr:rowOff>22860</xdr:rowOff>
                  </from>
                  <to>
                    <xdr:col>35</xdr:col>
                    <xdr:colOff>213360</xdr:colOff>
                    <xdr:row>25</xdr:row>
                    <xdr:rowOff>22860</xdr:rowOff>
                  </to>
                </anchor>
              </controlPr>
            </control>
          </mc:Choice>
        </mc:AlternateContent>
        <mc:AlternateContent xmlns:mc="http://schemas.openxmlformats.org/markup-compatibility/2006">
          <mc:Choice Requires="x14">
            <control shapeId="47164" r:id="rId58" name="Check Box 60">
              <controlPr defaultSize="0" autoFill="0" autoLine="0" autoPict="0">
                <anchor moveWithCells="1">
                  <from>
                    <xdr:col>21</xdr:col>
                    <xdr:colOff>7620</xdr:colOff>
                    <xdr:row>26</xdr:row>
                    <xdr:rowOff>22860</xdr:rowOff>
                  </from>
                  <to>
                    <xdr:col>29</xdr:col>
                    <xdr:colOff>175260</xdr:colOff>
                    <xdr:row>26</xdr:row>
                    <xdr:rowOff>213360</xdr:rowOff>
                  </to>
                </anchor>
              </controlPr>
            </control>
          </mc:Choice>
        </mc:AlternateContent>
        <mc:AlternateContent xmlns:mc="http://schemas.openxmlformats.org/markup-compatibility/2006">
          <mc:Choice Requires="x14">
            <control shapeId="47165" r:id="rId59" name="Check Box 61">
              <controlPr defaultSize="0" autoFill="0" autoLine="0" autoPict="0">
                <anchor moveWithCells="1">
                  <from>
                    <xdr:col>30</xdr:col>
                    <xdr:colOff>22860</xdr:colOff>
                    <xdr:row>26</xdr:row>
                    <xdr:rowOff>15240</xdr:rowOff>
                  </from>
                  <to>
                    <xdr:col>35</xdr:col>
                    <xdr:colOff>99060</xdr:colOff>
                    <xdr:row>26</xdr:row>
                    <xdr:rowOff>213360</xdr:rowOff>
                  </to>
                </anchor>
              </controlPr>
            </control>
          </mc:Choice>
        </mc:AlternateContent>
        <mc:AlternateContent xmlns:mc="http://schemas.openxmlformats.org/markup-compatibility/2006">
          <mc:Choice Requires="x14">
            <control shapeId="47166" r:id="rId60" name="Check Box 62">
              <controlPr defaultSize="0" autoFill="0" autoLine="0" autoPict="0">
                <anchor moveWithCells="1">
                  <from>
                    <xdr:col>5</xdr:col>
                    <xdr:colOff>7620</xdr:colOff>
                    <xdr:row>39</xdr:row>
                    <xdr:rowOff>22860</xdr:rowOff>
                  </from>
                  <to>
                    <xdr:col>11</xdr:col>
                    <xdr:colOff>152400</xdr:colOff>
                    <xdr:row>39</xdr:row>
                    <xdr:rowOff>213360</xdr:rowOff>
                  </to>
                </anchor>
              </controlPr>
            </control>
          </mc:Choice>
        </mc:AlternateContent>
        <mc:AlternateContent xmlns:mc="http://schemas.openxmlformats.org/markup-compatibility/2006">
          <mc:Choice Requires="x14">
            <control shapeId="47168" r:id="rId61" name="Check Box 64">
              <controlPr defaultSize="0" autoFill="0" autoLine="0" autoPict="0">
                <anchor moveWithCells="1">
                  <from>
                    <xdr:col>1</xdr:col>
                    <xdr:colOff>45720</xdr:colOff>
                    <xdr:row>39</xdr:row>
                    <xdr:rowOff>15240</xdr:rowOff>
                  </from>
                  <to>
                    <xdr:col>5</xdr:col>
                    <xdr:colOff>22860</xdr:colOff>
                    <xdr:row>39</xdr:row>
                    <xdr:rowOff>213360</xdr:rowOff>
                  </to>
                </anchor>
              </controlPr>
            </control>
          </mc:Choice>
        </mc:AlternateContent>
        <mc:AlternateContent xmlns:mc="http://schemas.openxmlformats.org/markup-compatibility/2006">
          <mc:Choice Requires="x14">
            <control shapeId="47169" r:id="rId62" name="Check Box 65">
              <controlPr defaultSize="0" autoFill="0" autoLine="0" autoPict="0">
                <anchor moveWithCells="1">
                  <from>
                    <xdr:col>11</xdr:col>
                    <xdr:colOff>213360</xdr:colOff>
                    <xdr:row>39</xdr:row>
                    <xdr:rowOff>7620</xdr:rowOff>
                  </from>
                  <to>
                    <xdr:col>18</xdr:col>
                    <xdr:colOff>60960</xdr:colOff>
                    <xdr:row>39</xdr:row>
                    <xdr:rowOff>213360</xdr:rowOff>
                  </to>
                </anchor>
              </controlPr>
            </control>
          </mc:Choice>
        </mc:AlternateContent>
        <mc:AlternateContent xmlns:mc="http://schemas.openxmlformats.org/markup-compatibility/2006">
          <mc:Choice Requires="x14">
            <control shapeId="47170" r:id="rId63" name="Check Box 66">
              <controlPr defaultSize="0" autoFill="0" autoLine="0" autoPict="0">
                <anchor moveWithCells="1">
                  <from>
                    <xdr:col>21</xdr:col>
                    <xdr:colOff>22860</xdr:colOff>
                    <xdr:row>42</xdr:row>
                    <xdr:rowOff>15240</xdr:rowOff>
                  </from>
                  <to>
                    <xdr:col>29</xdr:col>
                    <xdr:colOff>175260</xdr:colOff>
                    <xdr:row>43</xdr:row>
                    <xdr:rowOff>0</xdr:rowOff>
                  </to>
                </anchor>
              </controlPr>
            </control>
          </mc:Choice>
        </mc:AlternateContent>
        <mc:AlternateContent xmlns:mc="http://schemas.openxmlformats.org/markup-compatibility/2006">
          <mc:Choice Requires="x14">
            <control shapeId="47182" r:id="rId64" name="Option Button 78">
              <controlPr defaultSize="0" autoFill="0" autoLine="0" autoPict="0">
                <anchor moveWithCells="1">
                  <from>
                    <xdr:col>1</xdr:col>
                    <xdr:colOff>99060</xdr:colOff>
                    <xdr:row>9</xdr:row>
                    <xdr:rowOff>99060</xdr:rowOff>
                  </from>
                  <to>
                    <xdr:col>3</xdr:col>
                    <xdr:colOff>152400</xdr:colOff>
                    <xdr:row>9</xdr:row>
                    <xdr:rowOff>304800</xdr:rowOff>
                  </to>
                </anchor>
              </controlPr>
            </control>
          </mc:Choice>
        </mc:AlternateContent>
        <mc:AlternateContent xmlns:mc="http://schemas.openxmlformats.org/markup-compatibility/2006">
          <mc:Choice Requires="x14">
            <control shapeId="47183" r:id="rId65" name="Option Button 79">
              <controlPr defaultSize="0" autoFill="0" autoLine="0" autoPict="0">
                <anchor moveWithCells="1">
                  <from>
                    <xdr:col>4</xdr:col>
                    <xdr:colOff>91440</xdr:colOff>
                    <xdr:row>9</xdr:row>
                    <xdr:rowOff>91440</xdr:rowOff>
                  </from>
                  <to>
                    <xdr:col>6</xdr:col>
                    <xdr:colOff>99060</xdr:colOff>
                    <xdr:row>9</xdr:row>
                    <xdr:rowOff>312420</xdr:rowOff>
                  </to>
                </anchor>
              </controlPr>
            </control>
          </mc:Choice>
        </mc:AlternateContent>
        <mc:AlternateContent xmlns:mc="http://schemas.openxmlformats.org/markup-compatibility/2006">
          <mc:Choice Requires="x14">
            <control shapeId="47184" r:id="rId66" name="Group Box 80">
              <controlPr defaultSize="0" print="0" autoFill="0" autoPict="0">
                <anchor moveWithCells="1">
                  <from>
                    <xdr:col>0</xdr:col>
                    <xdr:colOff>198120</xdr:colOff>
                    <xdr:row>9</xdr:row>
                    <xdr:rowOff>0</xdr:rowOff>
                  </from>
                  <to>
                    <xdr:col>7</xdr:col>
                    <xdr:colOff>22860</xdr:colOff>
                    <xdr:row>9</xdr:row>
                    <xdr:rowOff>388620</xdr:rowOff>
                  </to>
                </anchor>
              </controlPr>
            </control>
          </mc:Choice>
        </mc:AlternateContent>
        <mc:AlternateContent xmlns:mc="http://schemas.openxmlformats.org/markup-compatibility/2006">
          <mc:Choice Requires="x14">
            <control shapeId="47191" r:id="rId67" name="Option Button 87">
              <controlPr defaultSize="0" autoFill="0" autoLine="0" autoPict="0">
                <anchor moveWithCells="1">
                  <from>
                    <xdr:col>8</xdr:col>
                    <xdr:colOff>190500</xdr:colOff>
                    <xdr:row>48</xdr:row>
                    <xdr:rowOff>22860</xdr:rowOff>
                  </from>
                  <to>
                    <xdr:col>10</xdr:col>
                    <xdr:colOff>99060</xdr:colOff>
                    <xdr:row>48</xdr:row>
                    <xdr:rowOff>213360</xdr:rowOff>
                  </to>
                </anchor>
              </controlPr>
            </control>
          </mc:Choice>
        </mc:AlternateContent>
        <mc:AlternateContent xmlns:mc="http://schemas.openxmlformats.org/markup-compatibility/2006">
          <mc:Choice Requires="x14">
            <control shapeId="47192" r:id="rId68" name="Option Button 88">
              <controlPr defaultSize="0" autoFill="0" autoLine="0" autoPict="0">
                <anchor moveWithCells="1">
                  <from>
                    <xdr:col>6</xdr:col>
                    <xdr:colOff>198120</xdr:colOff>
                    <xdr:row>48</xdr:row>
                    <xdr:rowOff>22860</xdr:rowOff>
                  </from>
                  <to>
                    <xdr:col>8</xdr:col>
                    <xdr:colOff>106680</xdr:colOff>
                    <xdr:row>48</xdr:row>
                    <xdr:rowOff>213360</xdr:rowOff>
                  </to>
                </anchor>
              </controlPr>
            </control>
          </mc:Choice>
        </mc:AlternateContent>
        <mc:AlternateContent xmlns:mc="http://schemas.openxmlformats.org/markup-compatibility/2006">
          <mc:Choice Requires="x14">
            <control shapeId="47193" r:id="rId69" name="Group Box 89">
              <controlPr defaultSize="0" autoFill="0" autoPict="0">
                <anchor moveWithCells="1">
                  <from>
                    <xdr:col>6</xdr:col>
                    <xdr:colOff>83820</xdr:colOff>
                    <xdr:row>47</xdr:row>
                    <xdr:rowOff>213360</xdr:rowOff>
                  </from>
                  <to>
                    <xdr:col>11</xdr:col>
                    <xdr:colOff>99060</xdr:colOff>
                    <xdr:row>49</xdr:row>
                    <xdr:rowOff>0</xdr:rowOff>
                  </to>
                </anchor>
              </controlPr>
            </control>
          </mc:Choice>
        </mc:AlternateContent>
        <mc:AlternateContent xmlns:mc="http://schemas.openxmlformats.org/markup-compatibility/2006">
          <mc:Choice Requires="x14">
            <control shapeId="47194" r:id="rId70" name="Check Box 90">
              <controlPr defaultSize="0" autoFill="0" autoLine="0" autoPict="0">
                <anchor moveWithCells="1">
                  <from>
                    <xdr:col>16</xdr:col>
                    <xdr:colOff>76200</xdr:colOff>
                    <xdr:row>22</xdr:row>
                    <xdr:rowOff>30480</xdr:rowOff>
                  </from>
                  <to>
                    <xdr:col>18</xdr:col>
                    <xdr:colOff>175260</xdr:colOff>
                    <xdr:row>22</xdr:row>
                    <xdr:rowOff>213360</xdr:rowOff>
                  </to>
                </anchor>
              </controlPr>
            </control>
          </mc:Choice>
        </mc:AlternateContent>
        <mc:AlternateContent xmlns:mc="http://schemas.openxmlformats.org/markup-compatibility/2006">
          <mc:Choice Requires="x14">
            <control shapeId="47195" r:id="rId71" name="Check Box 91">
              <controlPr defaultSize="0" autoFill="0" autoLine="0" autoPict="0">
                <anchor moveWithCells="1">
                  <from>
                    <xdr:col>16</xdr:col>
                    <xdr:colOff>76200</xdr:colOff>
                    <xdr:row>24</xdr:row>
                    <xdr:rowOff>15240</xdr:rowOff>
                  </from>
                  <to>
                    <xdr:col>18</xdr:col>
                    <xdr:colOff>175260</xdr:colOff>
                    <xdr:row>24</xdr:row>
                    <xdr:rowOff>213360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BBAF0-F2A0-409C-89AA-614E85C6522D}">
  <sheetPr>
    <pageSetUpPr fitToPage="1"/>
  </sheetPr>
  <dimension ref="A1:BQ159"/>
  <sheetViews>
    <sheetView view="pageBreakPreview" topLeftCell="A4" zoomScale="90" zoomScaleNormal="100" zoomScaleSheetLayoutView="90" workbookViewId="0">
      <selection activeCell="U50" sqref="U50:AJ50"/>
    </sheetView>
  </sheetViews>
  <sheetFormatPr defaultColWidth="9" defaultRowHeight="12" x14ac:dyDescent="0.15"/>
  <cols>
    <col min="1" max="1" width="3.109375" style="1" customWidth="1"/>
    <col min="2" max="3" width="3.44140625" style="1" customWidth="1"/>
    <col min="4" max="4" width="3.21875" style="1" customWidth="1"/>
    <col min="5" max="5" width="3.109375" style="1" customWidth="1"/>
    <col min="6" max="8" width="3.44140625" style="1" customWidth="1"/>
    <col min="9" max="9" width="2.88671875" style="1" customWidth="1"/>
    <col min="10" max="11" width="3.44140625" style="1" customWidth="1"/>
    <col min="12" max="12" width="3.77734375" style="1" customWidth="1"/>
    <col min="13" max="13" width="3.44140625" style="1" customWidth="1"/>
    <col min="14" max="14" width="4.44140625" style="1" customWidth="1"/>
    <col min="15" max="16" width="3.44140625" style="1" customWidth="1"/>
    <col min="17" max="18" width="4.44140625" style="1" customWidth="1"/>
    <col min="19" max="19" width="3.77734375" style="1" customWidth="1"/>
    <col min="20" max="20" width="0.88671875" style="1" customWidth="1"/>
    <col min="21" max="21" width="4" style="1" customWidth="1"/>
    <col min="22" max="22" width="3.33203125" style="1" customWidth="1"/>
    <col min="23" max="23" width="4.33203125" style="1" customWidth="1"/>
    <col min="24" max="30" width="3" style="1" customWidth="1"/>
    <col min="31" max="31" width="5" style="1" customWidth="1"/>
    <col min="32" max="33" width="4.6640625" style="1" customWidth="1"/>
    <col min="34" max="34" width="4.109375" style="1" customWidth="1"/>
    <col min="35" max="35" width="3.44140625" style="1" customWidth="1"/>
    <col min="36" max="36" width="5.21875" style="1" customWidth="1"/>
    <col min="37" max="37" width="2.33203125" style="1" customWidth="1"/>
    <col min="38" max="41" width="4.44140625" style="1" customWidth="1"/>
    <col min="42" max="42" width="5.77734375" style="1" customWidth="1"/>
    <col min="43" max="51" width="10.77734375" style="5" hidden="1" customWidth="1"/>
    <col min="52" max="56" width="10.77734375" style="5" customWidth="1"/>
    <col min="57" max="57" width="9" style="5"/>
    <col min="58" max="16384" width="9" style="1"/>
  </cols>
  <sheetData>
    <row r="1" spans="2:57" ht="3.75" hidden="1" customHeight="1" x14ac:dyDescent="0.15">
      <c r="B1" s="725"/>
      <c r="C1" s="725"/>
      <c r="D1" s="391"/>
      <c r="J1" s="391"/>
      <c r="K1" s="391"/>
      <c r="L1" s="391"/>
      <c r="M1" s="391"/>
      <c r="AA1" s="726"/>
      <c r="AB1" s="726"/>
      <c r="AC1" s="726"/>
      <c r="AD1" s="726"/>
      <c r="AE1" s="726"/>
      <c r="AF1" s="812"/>
      <c r="AG1" s="812"/>
      <c r="AH1" s="812"/>
      <c r="AI1" s="812"/>
      <c r="AJ1" s="812"/>
    </row>
    <row r="2" spans="2:57" ht="3.75" hidden="1" customHeight="1" x14ac:dyDescent="0.15">
      <c r="B2" s="725"/>
      <c r="C2" s="725"/>
      <c r="D2" s="391"/>
      <c r="AA2" s="726"/>
      <c r="AB2" s="726"/>
      <c r="AC2" s="726"/>
      <c r="AD2" s="726"/>
      <c r="AE2" s="726"/>
      <c r="AF2" s="727"/>
      <c r="AG2" s="727"/>
      <c r="AH2" s="727"/>
      <c r="AI2" s="727"/>
      <c r="AJ2" s="727"/>
    </row>
    <row r="3" spans="2:57" ht="3.75" hidden="1" customHeight="1" x14ac:dyDescent="0.15"/>
    <row r="4" spans="2:57" ht="21" customHeight="1" x14ac:dyDescent="0.15">
      <c r="B4" s="1241" t="s">
        <v>170</v>
      </c>
      <c r="C4" s="1241"/>
      <c r="D4" s="1241"/>
      <c r="E4" s="1241"/>
      <c r="F4" s="1241"/>
      <c r="G4" s="1241"/>
      <c r="H4" s="1241"/>
      <c r="I4" s="1241"/>
      <c r="J4" s="1241"/>
      <c r="K4" s="1241"/>
      <c r="L4" s="1241"/>
      <c r="M4" s="1241"/>
      <c r="N4" s="1241"/>
      <c r="O4" s="1241"/>
      <c r="P4" s="1241"/>
      <c r="Q4" s="1241"/>
      <c r="R4" s="1242"/>
      <c r="S4" s="1242"/>
      <c r="T4" s="1242"/>
      <c r="U4" s="1242"/>
      <c r="V4" s="1242"/>
      <c r="W4" s="1242"/>
      <c r="X4" s="1242"/>
      <c r="Y4" s="2"/>
      <c r="AA4" s="551" t="s">
        <v>146</v>
      </c>
      <c r="AB4" s="22"/>
      <c r="AC4" s="22"/>
      <c r="AD4" s="22"/>
      <c r="AE4" s="1243"/>
      <c r="AF4" s="1243"/>
      <c r="AG4" s="1243"/>
      <c r="AH4" s="1243"/>
      <c r="AI4" s="1243"/>
      <c r="AJ4" s="1243"/>
    </row>
    <row r="5" spans="2:57" ht="21.75" customHeight="1" x14ac:dyDescent="0.2">
      <c r="B5" s="1241"/>
      <c r="C5" s="1241"/>
      <c r="D5" s="1241"/>
      <c r="E5" s="1241"/>
      <c r="F5" s="1241"/>
      <c r="G5" s="1241"/>
      <c r="H5" s="1241"/>
      <c r="I5" s="1241"/>
      <c r="J5" s="1241"/>
      <c r="K5" s="1241"/>
      <c r="L5" s="1241"/>
      <c r="M5" s="1241"/>
      <c r="N5" s="1241"/>
      <c r="O5" s="1241"/>
      <c r="P5" s="1241"/>
      <c r="Q5" s="1241"/>
      <c r="R5" s="1242"/>
      <c r="S5" s="1242"/>
      <c r="T5" s="1242"/>
      <c r="U5" s="1242"/>
      <c r="V5" s="1242"/>
      <c r="W5" s="1242"/>
      <c r="X5" s="1242"/>
      <c r="AA5" s="552" t="s">
        <v>147</v>
      </c>
      <c r="AB5" s="553"/>
      <c r="AC5" s="553"/>
      <c r="AD5" s="466"/>
      <c r="AE5" s="1244"/>
      <c r="AF5" s="1244"/>
      <c r="AG5" s="1244"/>
      <c r="AH5" s="1244"/>
      <c r="AI5" s="1244"/>
      <c r="AJ5" s="1244"/>
    </row>
    <row r="6" spans="2:57" ht="18.75" customHeight="1" x14ac:dyDescent="0.15">
      <c r="B6" s="767" t="s">
        <v>613</v>
      </c>
      <c r="C6" s="768"/>
      <c r="D6" s="768"/>
      <c r="E6" s="768"/>
      <c r="F6" s="768"/>
      <c r="G6" s="817" t="s">
        <v>87</v>
      </c>
      <c r="H6" s="818"/>
      <c r="I6" s="818"/>
      <c r="J6" s="818"/>
      <c r="K6" s="819"/>
      <c r="L6" s="823" t="s">
        <v>86</v>
      </c>
      <c r="M6" s="824"/>
      <c r="N6" s="824"/>
      <c r="O6" s="824"/>
      <c r="P6" s="825"/>
      <c r="Q6" s="782" t="s">
        <v>85</v>
      </c>
      <c r="R6" s="783"/>
      <c r="S6" s="784"/>
      <c r="T6" s="784"/>
      <c r="U6" s="785"/>
      <c r="V6" s="225"/>
      <c r="W6" s="3"/>
      <c r="X6" s="3"/>
      <c r="Y6" s="3"/>
      <c r="Z6" s="4"/>
      <c r="AA6" s="4"/>
      <c r="AB6" s="4"/>
      <c r="AC6" s="4"/>
      <c r="AD6" s="4"/>
      <c r="AE6" s="4"/>
      <c r="AF6" s="4"/>
      <c r="AG6" s="4"/>
      <c r="AH6" s="4"/>
      <c r="AI6" s="4"/>
    </row>
    <row r="7" spans="2:57" ht="18.75" customHeight="1" x14ac:dyDescent="0.15">
      <c r="B7" s="769"/>
      <c r="C7" s="769"/>
      <c r="D7" s="769"/>
      <c r="E7" s="769"/>
      <c r="F7" s="769"/>
      <c r="G7" s="820"/>
      <c r="H7" s="821"/>
      <c r="I7" s="821"/>
      <c r="J7" s="821"/>
      <c r="K7" s="822"/>
      <c r="L7" s="826"/>
      <c r="M7" s="827"/>
      <c r="N7" s="827"/>
      <c r="O7" s="827"/>
      <c r="P7" s="828"/>
      <c r="Q7" s="786"/>
      <c r="R7" s="787"/>
      <c r="S7" s="787"/>
      <c r="T7" s="787"/>
      <c r="U7" s="788"/>
      <c r="V7" s="225"/>
      <c r="Y7" s="1421" t="s">
        <v>975</v>
      </c>
      <c r="Z7" s="1421"/>
      <c r="AA7" s="1421"/>
      <c r="AB7" s="1421"/>
      <c r="AC7" s="1421"/>
      <c r="AD7" s="1421"/>
      <c r="AE7" s="1421"/>
      <c r="AF7" s="1421"/>
      <c r="AG7" s="1421"/>
      <c r="AH7" s="1421"/>
      <c r="AI7" s="1421"/>
      <c r="AJ7" s="1421"/>
      <c r="AR7" s="339" t="s">
        <v>394</v>
      </c>
      <c r="AS7" s="339" t="s">
        <v>395</v>
      </c>
    </row>
    <row r="8" spans="2:57" ht="3" customHeight="1" x14ac:dyDescent="0.15">
      <c r="Y8" s="1421"/>
      <c r="Z8" s="1421"/>
      <c r="AA8" s="1421"/>
      <c r="AB8" s="1421"/>
      <c r="AC8" s="1421"/>
      <c r="AD8" s="1421"/>
      <c r="AE8" s="1421"/>
      <c r="AF8" s="1421"/>
      <c r="AG8" s="1421"/>
      <c r="AH8" s="1421"/>
      <c r="AI8" s="1421"/>
      <c r="AJ8" s="1421"/>
      <c r="AR8" s="339"/>
      <c r="AS8" s="339"/>
    </row>
    <row r="9" spans="2:57" s="5" customFormat="1" ht="16.5" customHeight="1" x14ac:dyDescent="0.2">
      <c r="B9" s="1251" t="s">
        <v>143</v>
      </c>
      <c r="C9" s="1252"/>
      <c r="D9" s="1252"/>
      <c r="E9" s="1252"/>
      <c r="F9" s="1252"/>
      <c r="G9" s="1252"/>
      <c r="H9" s="1251" t="s">
        <v>144</v>
      </c>
      <c r="I9" s="1252"/>
      <c r="J9" s="1252"/>
      <c r="K9" s="1252"/>
      <c r="L9" s="1253"/>
      <c r="M9" s="1251" t="s">
        <v>145</v>
      </c>
      <c r="N9" s="1252"/>
      <c r="O9" s="1252"/>
      <c r="P9" s="1252"/>
      <c r="Q9" s="1253"/>
      <c r="R9" s="60"/>
      <c r="Y9" s="1421"/>
      <c r="Z9" s="1421"/>
      <c r="AA9" s="1421"/>
      <c r="AB9" s="1421"/>
      <c r="AC9" s="1421"/>
      <c r="AD9" s="1421"/>
      <c r="AE9" s="1421"/>
      <c r="AF9" s="1421"/>
      <c r="AG9" s="1421"/>
      <c r="AH9" s="1421"/>
      <c r="AI9" s="1421"/>
      <c r="AJ9" s="1421"/>
      <c r="AQ9" s="201"/>
      <c r="AR9" s="357" t="s">
        <v>976</v>
      </c>
      <c r="AS9" s="5" t="s">
        <v>15</v>
      </c>
    </row>
    <row r="10" spans="2:57" s="5" customFormat="1" ht="34.950000000000003" customHeight="1" thickBot="1" x14ac:dyDescent="0.25">
      <c r="B10" s="1254" t="s">
        <v>46</v>
      </c>
      <c r="C10" s="1255"/>
      <c r="D10" s="1255"/>
      <c r="E10" s="1255"/>
      <c r="F10" s="1255"/>
      <c r="G10" s="1255"/>
      <c r="H10" s="1245"/>
      <c r="I10" s="1246"/>
      <c r="J10" s="1246"/>
      <c r="K10" s="1246"/>
      <c r="L10" s="1247"/>
      <c r="M10" s="1248"/>
      <c r="N10" s="1249"/>
      <c r="O10" s="1249"/>
      <c r="P10" s="1249"/>
      <c r="Q10" s="1250"/>
      <c r="R10" s="60"/>
      <c r="Y10" s="705" t="str">
        <f>IF(OR((Y7=""),(Y7="Please choose delivery location of KAKEN")),"",VLOOKUP(Y7,AR10:AS32,2,0))</f>
        <v/>
      </c>
      <c r="Z10" s="705"/>
      <c r="AA10" s="705"/>
      <c r="AB10" s="705"/>
      <c r="AC10" s="705"/>
      <c r="AD10" s="705"/>
      <c r="AE10" s="705"/>
      <c r="AF10" s="705"/>
      <c r="AG10" s="705"/>
      <c r="AH10" s="705"/>
      <c r="AI10" s="705"/>
      <c r="AJ10" s="705"/>
      <c r="AQ10" s="202"/>
      <c r="AR10" s="402" t="s">
        <v>523</v>
      </c>
      <c r="AS10" s="6" t="s">
        <v>490</v>
      </c>
    </row>
    <row r="11" spans="2:57" ht="12" customHeight="1" x14ac:dyDescent="0.15">
      <c r="B11" s="1256" t="s">
        <v>148</v>
      </c>
      <c r="C11" s="833" t="s">
        <v>149</v>
      </c>
      <c r="D11" s="632"/>
      <c r="E11" s="632"/>
      <c r="F11" s="1259"/>
      <c r="G11" s="1259"/>
      <c r="H11" s="1259"/>
      <c r="I11" s="1259"/>
      <c r="J11" s="1259"/>
      <c r="K11" s="1259"/>
      <c r="L11" s="1259"/>
      <c r="M11" s="1259"/>
      <c r="N11" s="1259"/>
      <c r="O11" s="1259"/>
      <c r="P11" s="1259"/>
      <c r="Q11" s="1259"/>
      <c r="R11" s="1259"/>
      <c r="S11" s="1259"/>
      <c r="T11" s="1259"/>
      <c r="U11" s="1259"/>
      <c r="V11" s="632" t="s">
        <v>151</v>
      </c>
      <c r="W11" s="633"/>
      <c r="X11" s="633"/>
      <c r="Y11" s="633"/>
      <c r="Z11" s="633"/>
      <c r="AA11" s="633"/>
      <c r="AB11" s="633"/>
      <c r="AC11" s="633"/>
      <c r="AD11" s="633"/>
      <c r="AE11" s="632" t="s">
        <v>152</v>
      </c>
      <c r="AF11" s="632"/>
      <c r="AG11" s="632"/>
      <c r="AH11" s="632"/>
      <c r="AI11" s="632"/>
      <c r="AJ11" s="742"/>
      <c r="AQ11" s="358"/>
      <c r="AR11" s="5" t="s">
        <v>509</v>
      </c>
      <c r="AS11" s="6" t="s">
        <v>1079</v>
      </c>
    </row>
    <row r="12" spans="2:57" ht="30" customHeight="1" x14ac:dyDescent="0.15">
      <c r="B12" s="1257"/>
      <c r="C12" s="807"/>
      <c r="D12" s="808"/>
      <c r="E12" s="808"/>
      <c r="F12" s="808"/>
      <c r="G12" s="808"/>
      <c r="H12" s="808"/>
      <c r="I12" s="808"/>
      <c r="J12" s="808"/>
      <c r="K12" s="808"/>
      <c r="L12" s="808"/>
      <c r="M12" s="808"/>
      <c r="N12" s="808"/>
      <c r="O12" s="808"/>
      <c r="P12" s="808"/>
      <c r="Q12" s="808"/>
      <c r="R12" s="808"/>
      <c r="S12" s="808"/>
      <c r="T12" s="808"/>
      <c r="U12" s="808"/>
      <c r="V12" s="634"/>
      <c r="W12" s="634"/>
      <c r="X12" s="634"/>
      <c r="Y12" s="634"/>
      <c r="Z12" s="634"/>
      <c r="AA12" s="634"/>
      <c r="AB12" s="634"/>
      <c r="AC12" s="634"/>
      <c r="AD12" s="634"/>
      <c r="AE12" s="634"/>
      <c r="AF12" s="634"/>
      <c r="AG12" s="634"/>
      <c r="AH12" s="634"/>
      <c r="AI12" s="634"/>
      <c r="AJ12" s="635"/>
      <c r="AQ12" s="202"/>
      <c r="AR12" s="5" t="s">
        <v>510</v>
      </c>
      <c r="AS12" s="6" t="s">
        <v>491</v>
      </c>
    </row>
    <row r="13" spans="2:57" s="10" customFormat="1" ht="15" customHeight="1" x14ac:dyDescent="0.15">
      <c r="B13" s="1257"/>
      <c r="C13" s="1273" t="s">
        <v>150</v>
      </c>
      <c r="D13" s="1274"/>
      <c r="E13" s="1274"/>
      <c r="F13" s="1275"/>
      <c r="G13" s="1275"/>
      <c r="H13" s="1275"/>
      <c r="I13" s="1275"/>
      <c r="J13" s="1275"/>
      <c r="K13" s="1275"/>
      <c r="L13" s="1275"/>
      <c r="M13" s="1275"/>
      <c r="N13" s="1275"/>
      <c r="O13" s="1275"/>
      <c r="P13" s="1275"/>
      <c r="Q13" s="1275"/>
      <c r="R13" s="1275"/>
      <c r="S13" s="1275"/>
      <c r="T13" s="1275"/>
      <c r="U13" s="1275"/>
      <c r="V13" s="743"/>
      <c r="W13" s="743"/>
      <c r="X13" s="743"/>
      <c r="Y13" s="743"/>
      <c r="Z13" s="743"/>
      <c r="AA13" s="743"/>
      <c r="AB13" s="743"/>
      <c r="AC13" s="1276" t="s">
        <v>39</v>
      </c>
      <c r="AD13" s="1276"/>
      <c r="AE13" s="743"/>
      <c r="AF13" s="743"/>
      <c r="AG13" s="743"/>
      <c r="AH13" s="743"/>
      <c r="AI13" s="743"/>
      <c r="AJ13" s="744"/>
      <c r="AQ13" s="202"/>
      <c r="AR13" s="5" t="s">
        <v>511</v>
      </c>
      <c r="AS13" s="6" t="s">
        <v>492</v>
      </c>
      <c r="AT13" s="343"/>
      <c r="AU13" s="343"/>
      <c r="AV13" s="343"/>
      <c r="AW13" s="343"/>
      <c r="AX13" s="343"/>
      <c r="AY13" s="343"/>
      <c r="AZ13" s="343"/>
      <c r="BA13" s="343"/>
      <c r="BB13" s="343"/>
      <c r="BC13" s="343"/>
      <c r="BD13" s="343"/>
      <c r="BE13" s="343"/>
    </row>
    <row r="14" spans="2:57" s="10" customFormat="1" ht="15" customHeight="1" x14ac:dyDescent="0.15">
      <c r="B14" s="1258"/>
      <c r="C14" s="1260"/>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2" t="s">
        <v>35</v>
      </c>
      <c r="AD14" s="1262"/>
      <c r="AE14" s="747"/>
      <c r="AF14" s="747"/>
      <c r="AG14" s="747"/>
      <c r="AH14" s="747"/>
      <c r="AI14" s="747"/>
      <c r="AJ14" s="748"/>
      <c r="AQ14" s="359"/>
      <c r="AR14" s="5" t="s">
        <v>512</v>
      </c>
      <c r="AS14" s="6" t="s">
        <v>493</v>
      </c>
      <c r="AT14" s="343"/>
      <c r="AU14" s="343"/>
      <c r="AV14" s="343"/>
      <c r="AW14" s="343"/>
      <c r="AX14" s="343"/>
      <c r="AY14" s="343"/>
      <c r="AZ14" s="343"/>
      <c r="BA14" s="343"/>
      <c r="BB14" s="343"/>
      <c r="BC14" s="343"/>
      <c r="BD14" s="343"/>
      <c r="BE14" s="343"/>
    </row>
    <row r="15" spans="2:57" s="10" customFormat="1" ht="18" customHeight="1" x14ac:dyDescent="0.2">
      <c r="B15" s="1263" t="s">
        <v>153</v>
      </c>
      <c r="C15" s="1264"/>
      <c r="D15" s="1264"/>
      <c r="E15" s="1264"/>
      <c r="F15" s="1264"/>
      <c r="G15" s="1265"/>
      <c r="H15" s="1266" t="s">
        <v>154</v>
      </c>
      <c r="I15" s="1267"/>
      <c r="J15" s="1267"/>
      <c r="K15" s="1267"/>
      <c r="L15" s="1267"/>
      <c r="M15" s="1268"/>
      <c r="N15" s="1269"/>
      <c r="O15" s="1269"/>
      <c r="P15" s="1269"/>
      <c r="Q15" s="1269"/>
      <c r="R15" s="1269"/>
      <c r="S15" s="1269"/>
      <c r="T15" s="1269"/>
      <c r="U15" s="1269"/>
      <c r="V15" s="1269"/>
      <c r="W15" s="1269"/>
      <c r="X15" s="1269"/>
      <c r="Y15" s="1269"/>
      <c r="Z15" s="1269"/>
      <c r="AA15" s="1269"/>
      <c r="AB15" s="1269"/>
      <c r="AC15" s="1270" t="s">
        <v>155</v>
      </c>
      <c r="AD15" s="1270"/>
      <c r="AE15" s="1270"/>
      <c r="AF15" s="1270"/>
      <c r="AG15" s="752"/>
      <c r="AH15" s="1271"/>
      <c r="AI15" s="1271"/>
      <c r="AJ15" s="1272"/>
      <c r="AQ15" s="360"/>
      <c r="AR15" s="5" t="s">
        <v>513</v>
      </c>
      <c r="AS15" s="342" t="s">
        <v>494</v>
      </c>
      <c r="AT15" s="343"/>
      <c r="AU15" s="343"/>
      <c r="AV15" s="343"/>
      <c r="AW15" s="343"/>
      <c r="AX15" s="343"/>
      <c r="AY15" s="343"/>
      <c r="AZ15" s="343"/>
      <c r="BA15" s="343"/>
      <c r="BB15" s="343"/>
      <c r="BC15" s="343"/>
      <c r="BD15" s="343"/>
      <c r="BE15" s="343"/>
    </row>
    <row r="16" spans="2:57" ht="19.95" customHeight="1" x14ac:dyDescent="0.15">
      <c r="B16" s="1292" t="s">
        <v>156</v>
      </c>
      <c r="C16" s="1293"/>
      <c r="D16" s="1296" t="s">
        <v>154</v>
      </c>
      <c r="E16" s="1297"/>
      <c r="F16" s="1297"/>
      <c r="G16" s="1297"/>
      <c r="H16" s="755"/>
      <c r="I16" s="755"/>
      <c r="J16" s="755"/>
      <c r="K16" s="755"/>
      <c r="L16" s="755"/>
      <c r="M16" s="755"/>
      <c r="N16" s="755"/>
      <c r="O16" s="755"/>
      <c r="P16" s="755"/>
      <c r="Q16" s="755"/>
      <c r="R16" s="755"/>
      <c r="S16" s="755"/>
      <c r="T16" s="755"/>
      <c r="U16" s="1298" t="s">
        <v>157</v>
      </c>
      <c r="V16" s="1298"/>
      <c r="W16" s="1298"/>
      <c r="X16" s="755"/>
      <c r="Y16" s="755"/>
      <c r="Z16" s="755"/>
      <c r="AA16" s="755"/>
      <c r="AB16" s="1299"/>
      <c r="AC16" s="1300" t="s">
        <v>159</v>
      </c>
      <c r="AD16" s="1301"/>
      <c r="AE16" s="1301"/>
      <c r="AF16" s="1302"/>
      <c r="AG16" s="1277"/>
      <c r="AH16" s="1278"/>
      <c r="AI16" s="1278"/>
      <c r="AJ16" s="1279"/>
      <c r="AM16" s="11"/>
      <c r="AN16" s="11"/>
      <c r="AQ16" s="358"/>
      <c r="AR16" s="343" t="s">
        <v>514</v>
      </c>
      <c r="AS16" s="342" t="s">
        <v>495</v>
      </c>
    </row>
    <row r="17" spans="2:69" ht="19.95" customHeight="1" x14ac:dyDescent="0.2">
      <c r="B17" s="1294"/>
      <c r="C17" s="1295"/>
      <c r="D17" s="1280" t="s">
        <v>150</v>
      </c>
      <c r="E17" s="1281"/>
      <c r="F17" s="1281"/>
      <c r="G17" s="1281"/>
      <c r="H17" s="756"/>
      <c r="I17" s="756"/>
      <c r="J17" s="756"/>
      <c r="K17" s="756"/>
      <c r="L17" s="756"/>
      <c r="M17" s="756"/>
      <c r="N17" s="756"/>
      <c r="O17" s="756"/>
      <c r="P17" s="756"/>
      <c r="Q17" s="756"/>
      <c r="R17" s="756"/>
      <c r="S17" s="756"/>
      <c r="T17" s="756"/>
      <c r="U17" s="1282" t="s">
        <v>152</v>
      </c>
      <c r="V17" s="1283"/>
      <c r="W17" s="1283"/>
      <c r="X17" s="1284"/>
      <c r="Y17" s="1284"/>
      <c r="Z17" s="1284"/>
      <c r="AA17" s="1284"/>
      <c r="AB17" s="1285"/>
      <c r="AC17" s="1286" t="s">
        <v>160</v>
      </c>
      <c r="AD17" s="1287"/>
      <c r="AE17" s="1287"/>
      <c r="AF17" s="1288"/>
      <c r="AG17" s="1289"/>
      <c r="AH17" s="1290"/>
      <c r="AI17" s="1290"/>
      <c r="AJ17" s="1291"/>
      <c r="AM17" s="11"/>
      <c r="AN17" s="11"/>
      <c r="AQ17" s="202"/>
      <c r="AR17" s="343" t="s">
        <v>515</v>
      </c>
      <c r="AS17" s="342" t="s">
        <v>496</v>
      </c>
    </row>
    <row r="18" spans="2:69" ht="15" customHeight="1" x14ac:dyDescent="0.2">
      <c r="B18" s="1337" t="s">
        <v>505</v>
      </c>
      <c r="C18" s="1338"/>
      <c r="D18" s="1338"/>
      <c r="E18" s="1339"/>
      <c r="F18" s="876" t="s">
        <v>977</v>
      </c>
      <c r="G18" s="877"/>
      <c r="H18" s="877"/>
      <c r="I18" s="877"/>
      <c r="J18" s="877"/>
      <c r="K18" s="877"/>
      <c r="L18" s="877"/>
      <c r="M18" s="877"/>
      <c r="N18" s="648" t="s">
        <v>1139</v>
      </c>
      <c r="O18" s="648"/>
      <c r="P18" s="648"/>
      <c r="Q18" s="648"/>
      <c r="R18" s="1343" t="s">
        <v>600</v>
      </c>
      <c r="S18" s="1343"/>
      <c r="T18" s="1343"/>
      <c r="U18" s="1345" t="s">
        <v>157</v>
      </c>
      <c r="V18" s="1345"/>
      <c r="W18" s="1345"/>
      <c r="X18" s="1346"/>
      <c r="Y18" s="1346"/>
      <c r="Z18" s="1346"/>
      <c r="AA18" s="1346"/>
      <c r="AB18" s="1347"/>
      <c r="AC18" s="1311" t="s">
        <v>161</v>
      </c>
      <c r="AD18" s="1312"/>
      <c r="AE18" s="1312"/>
      <c r="AF18" s="1313"/>
      <c r="AG18" s="755"/>
      <c r="AH18" s="755"/>
      <c r="AI18" s="755"/>
      <c r="AJ18" s="1317"/>
      <c r="AM18" s="12"/>
      <c r="AN18" s="13"/>
      <c r="AQ18" s="202"/>
      <c r="AR18" s="5" t="s">
        <v>516</v>
      </c>
      <c r="AS18" s="6" t="s">
        <v>497</v>
      </c>
    </row>
    <row r="19" spans="2:69" ht="15" customHeight="1" thickBot="1" x14ac:dyDescent="0.2">
      <c r="B19" s="1340"/>
      <c r="C19" s="1341"/>
      <c r="D19" s="1341"/>
      <c r="E19" s="1342"/>
      <c r="F19" s="878"/>
      <c r="G19" s="879"/>
      <c r="H19" s="879"/>
      <c r="I19" s="879"/>
      <c r="J19" s="879"/>
      <c r="K19" s="879"/>
      <c r="L19" s="879"/>
      <c r="M19" s="879"/>
      <c r="N19" s="649"/>
      <c r="O19" s="649"/>
      <c r="P19" s="649"/>
      <c r="Q19" s="649"/>
      <c r="R19" s="1344"/>
      <c r="S19" s="1344"/>
      <c r="T19" s="1344"/>
      <c r="U19" s="1319" t="s">
        <v>158</v>
      </c>
      <c r="V19" s="1319"/>
      <c r="W19" s="1319"/>
      <c r="X19" s="1320"/>
      <c r="Y19" s="1320"/>
      <c r="Z19" s="1320"/>
      <c r="AA19" s="1320"/>
      <c r="AB19" s="1321"/>
      <c r="AC19" s="1314"/>
      <c r="AD19" s="1315"/>
      <c r="AE19" s="1315"/>
      <c r="AF19" s="1316"/>
      <c r="AG19" s="780"/>
      <c r="AH19" s="780"/>
      <c r="AI19" s="780"/>
      <c r="AJ19" s="1318"/>
      <c r="AM19" s="11"/>
      <c r="AN19" s="11"/>
      <c r="AQ19" s="202"/>
      <c r="AR19" s="5" t="s">
        <v>517</v>
      </c>
      <c r="AS19" s="6" t="s">
        <v>498</v>
      </c>
    </row>
    <row r="20" spans="2:69" ht="4.95" customHeight="1" thickBot="1" x14ac:dyDescent="0.2">
      <c r="B20" s="34"/>
      <c r="C20" s="34"/>
      <c r="D20" s="35"/>
      <c r="E20" s="35"/>
      <c r="F20" s="36"/>
      <c r="G20" s="36"/>
      <c r="H20" s="36"/>
      <c r="I20" s="36"/>
      <c r="J20" s="36"/>
      <c r="K20" s="36"/>
      <c r="L20" s="36"/>
      <c r="M20" s="36"/>
      <c r="N20" s="36"/>
      <c r="O20" s="36"/>
      <c r="P20" s="36"/>
      <c r="Q20" s="37"/>
      <c r="R20" s="37"/>
      <c r="S20" s="38"/>
      <c r="T20" s="38"/>
      <c r="U20" s="1322" t="s">
        <v>506</v>
      </c>
      <c r="V20" s="1323"/>
      <c r="W20" s="1324"/>
      <c r="X20" s="68"/>
      <c r="Y20" s="61"/>
      <c r="Z20" s="61"/>
      <c r="AA20" s="61"/>
      <c r="AB20" s="66"/>
      <c r="AC20" s="61"/>
      <c r="AD20" s="61"/>
      <c r="AE20" s="61"/>
      <c r="AF20" s="66"/>
      <c r="AG20" s="61"/>
      <c r="AH20" s="61"/>
      <c r="AI20" s="61"/>
      <c r="AJ20" s="62"/>
      <c r="AM20" s="11"/>
      <c r="AN20" s="11"/>
      <c r="AQ20" s="359"/>
      <c r="AR20" s="159" t="s">
        <v>524</v>
      </c>
      <c r="AS20" s="344" t="s">
        <v>419</v>
      </c>
    </row>
    <row r="21" spans="2:69" ht="18" customHeight="1" thickTop="1" x14ac:dyDescent="0.15">
      <c r="B21" s="1328" t="s">
        <v>803</v>
      </c>
      <c r="C21" s="1329"/>
      <c r="D21" s="1329"/>
      <c r="E21" s="1329"/>
      <c r="F21" s="1330"/>
      <c r="G21" s="888"/>
      <c r="H21" s="889"/>
      <c r="I21" s="889"/>
      <c r="J21" s="889"/>
      <c r="K21" s="889"/>
      <c r="L21" s="889"/>
      <c r="M21" s="889"/>
      <c r="N21" s="889"/>
      <c r="O21" s="889"/>
      <c r="P21" s="889"/>
      <c r="Q21" s="889"/>
      <c r="R21" s="889"/>
      <c r="S21" s="890"/>
      <c r="T21" s="64"/>
      <c r="U21" s="1325"/>
      <c r="V21" s="1326"/>
      <c r="W21" s="1327"/>
      <c r="X21" s="69"/>
      <c r="Y21" s="52"/>
      <c r="Z21" s="52"/>
      <c r="AA21" s="52"/>
      <c r="AB21" s="67"/>
      <c r="AC21" s="52"/>
      <c r="AD21" s="52"/>
      <c r="AE21" s="52"/>
      <c r="AF21" s="67"/>
      <c r="AG21" s="52"/>
      <c r="AH21" s="52"/>
      <c r="AI21" s="52"/>
      <c r="AJ21" s="53"/>
      <c r="AM21" s="11"/>
      <c r="AN21" s="11"/>
      <c r="AR21" s="159" t="s">
        <v>47</v>
      </c>
      <c r="AS21" s="344" t="s">
        <v>499</v>
      </c>
    </row>
    <row r="22" spans="2:69" ht="18" customHeight="1" thickBot="1" x14ac:dyDescent="0.2">
      <c r="B22" s="1331"/>
      <c r="C22" s="1332"/>
      <c r="D22" s="1332"/>
      <c r="E22" s="1332"/>
      <c r="F22" s="1333"/>
      <c r="G22" s="1334"/>
      <c r="H22" s="1335"/>
      <c r="I22" s="1335"/>
      <c r="J22" s="1335"/>
      <c r="K22" s="1335"/>
      <c r="L22" s="1335"/>
      <c r="M22" s="1335"/>
      <c r="N22" s="1335"/>
      <c r="O22" s="1335"/>
      <c r="P22" s="1335"/>
      <c r="Q22" s="1335"/>
      <c r="R22" s="1335"/>
      <c r="S22" s="1336"/>
      <c r="T22" s="400"/>
      <c r="U22" s="1325"/>
      <c r="V22" s="1326"/>
      <c r="W22" s="1327"/>
      <c r="X22" s="589" t="s">
        <v>72</v>
      </c>
      <c r="Y22" s="697"/>
      <c r="Z22" s="697"/>
      <c r="AA22" s="408" t="s">
        <v>162</v>
      </c>
      <c r="AB22" s="409"/>
      <c r="AC22" s="411" t="s">
        <v>72</v>
      </c>
      <c r="AD22" s="724"/>
      <c r="AE22" s="724"/>
      <c r="AF22" s="409" t="s">
        <v>162</v>
      </c>
      <c r="AG22" s="411" t="s">
        <v>72</v>
      </c>
      <c r="AH22" s="393"/>
      <c r="AI22" s="408" t="s">
        <v>162</v>
      </c>
      <c r="AJ22" s="397"/>
      <c r="AM22" s="11"/>
      <c r="AN22" s="11"/>
      <c r="AR22" s="159" t="s">
        <v>519</v>
      </c>
      <c r="AS22" s="345" t="s">
        <v>1080</v>
      </c>
    </row>
    <row r="23" spans="2:69" ht="18" customHeight="1" thickTop="1" thickBot="1" x14ac:dyDescent="0.2">
      <c r="B23" s="1303" t="s">
        <v>978</v>
      </c>
      <c r="C23" s="1304"/>
      <c r="D23" s="1304"/>
      <c r="E23" s="683"/>
      <c r="F23" s="684"/>
      <c r="G23" s="684"/>
      <c r="H23" s="684"/>
      <c r="I23" s="684"/>
      <c r="J23" s="684"/>
      <c r="K23" s="684"/>
      <c r="L23" s="684"/>
      <c r="M23" s="684"/>
      <c r="N23" s="684"/>
      <c r="O23" s="684"/>
      <c r="P23" s="685"/>
      <c r="Q23" s="416"/>
      <c r="R23" s="415"/>
      <c r="S23" s="417"/>
      <c r="T23" s="400"/>
      <c r="U23" s="708" t="s">
        <v>612</v>
      </c>
      <c r="V23" s="709"/>
      <c r="W23" s="709"/>
      <c r="X23" s="709"/>
      <c r="Y23" s="709"/>
      <c r="Z23" s="709"/>
      <c r="AA23" s="709"/>
      <c r="AB23" s="709"/>
      <c r="AC23" s="709"/>
      <c r="AD23" s="709"/>
      <c r="AE23" s="406" t="s">
        <v>609</v>
      </c>
      <c r="AF23" s="710"/>
      <c r="AG23" s="710"/>
      <c r="AH23" s="710"/>
      <c r="AI23" s="407" t="s">
        <v>598</v>
      </c>
      <c r="AJ23" s="228"/>
      <c r="AM23" s="11"/>
      <c r="AN23" s="11"/>
      <c r="AR23" s="159" t="s">
        <v>520</v>
      </c>
      <c r="AS23" s="161" t="s">
        <v>503</v>
      </c>
      <c r="AZ23" s="1309"/>
      <c r="BA23" s="1309"/>
      <c r="BB23" s="1309"/>
      <c r="BC23" s="1310"/>
      <c r="BD23" s="1310"/>
      <c r="BE23" s="1310"/>
      <c r="BF23" s="1310"/>
      <c r="BG23" s="1310"/>
      <c r="BH23" s="1310"/>
      <c r="BI23" s="1310"/>
      <c r="BJ23" s="1310"/>
      <c r="BK23" s="1310"/>
      <c r="BL23" s="1310"/>
      <c r="BM23" s="1310"/>
      <c r="BN23" s="1310"/>
      <c r="BO23" s="1310"/>
      <c r="BP23" s="1310"/>
      <c r="BQ23" s="1310"/>
    </row>
    <row r="24" spans="2:69" ht="4.95" customHeight="1" thickBot="1" x14ac:dyDescent="0.2">
      <c r="B24" s="1305"/>
      <c r="C24" s="1306"/>
      <c r="D24" s="1306"/>
      <c r="E24" s="686"/>
      <c r="F24" s="687"/>
      <c r="G24" s="687"/>
      <c r="H24" s="687"/>
      <c r="I24" s="687"/>
      <c r="J24" s="687"/>
      <c r="K24" s="687"/>
      <c r="L24" s="687"/>
      <c r="M24" s="687"/>
      <c r="N24" s="687"/>
      <c r="O24" s="687"/>
      <c r="P24" s="688"/>
      <c r="Q24" s="418"/>
      <c r="R24" s="58"/>
      <c r="S24" s="59"/>
      <c r="T24" s="400"/>
      <c r="U24" s="65"/>
      <c r="V24" s="65"/>
      <c r="W24" s="65"/>
      <c r="X24" s="65"/>
      <c r="Y24" s="65"/>
      <c r="Z24" s="65"/>
      <c r="AA24" s="65"/>
      <c r="AB24" s="65"/>
      <c r="AC24" s="65"/>
      <c r="AD24" s="65"/>
      <c r="AE24" s="65"/>
      <c r="AF24" s="65"/>
      <c r="AG24" s="65"/>
      <c r="AH24" s="65"/>
      <c r="AI24" s="65"/>
      <c r="AJ24" s="65"/>
      <c r="AM24" s="11"/>
      <c r="AN24" s="11"/>
      <c r="AR24" s="159" t="s">
        <v>521</v>
      </c>
      <c r="AS24" s="161" t="s">
        <v>500</v>
      </c>
      <c r="AZ24" s="1309"/>
      <c r="BA24" s="1309"/>
      <c r="BB24" s="1309"/>
      <c r="BC24" s="1310"/>
      <c r="BD24" s="1310"/>
      <c r="BE24" s="1310"/>
      <c r="BF24" s="1310"/>
      <c r="BG24" s="1310"/>
      <c r="BH24" s="1310"/>
      <c r="BI24" s="1310"/>
      <c r="BJ24" s="1310"/>
      <c r="BK24" s="1310"/>
      <c r="BL24" s="1310"/>
      <c r="BM24" s="1310"/>
      <c r="BN24" s="1310"/>
      <c r="BO24" s="1310"/>
      <c r="BP24" s="1310"/>
      <c r="BQ24" s="1310"/>
    </row>
    <row r="25" spans="2:69" ht="18" customHeight="1" thickBot="1" x14ac:dyDescent="0.2">
      <c r="B25" s="1307"/>
      <c r="C25" s="1308"/>
      <c r="D25" s="1308"/>
      <c r="E25" s="686"/>
      <c r="F25" s="687"/>
      <c r="G25" s="687"/>
      <c r="H25" s="687"/>
      <c r="I25" s="687"/>
      <c r="J25" s="687"/>
      <c r="K25" s="687"/>
      <c r="L25" s="687"/>
      <c r="M25" s="687"/>
      <c r="N25" s="687"/>
      <c r="O25" s="687"/>
      <c r="P25" s="688"/>
      <c r="Q25" s="418"/>
      <c r="R25" s="58"/>
      <c r="S25" s="59"/>
      <c r="T25" s="392"/>
      <c r="U25" s="538"/>
      <c r="V25" s="539"/>
      <c r="W25" s="539"/>
      <c r="X25" s="539"/>
      <c r="Y25" s="540"/>
      <c r="Z25" s="540"/>
      <c r="AA25" s="690" t="s">
        <v>979</v>
      </c>
      <c r="AB25" s="691"/>
      <c r="AC25" s="691"/>
      <c r="AD25" s="691"/>
      <c r="AE25" s="691"/>
      <c r="AF25" s="691"/>
      <c r="AG25" s="691"/>
      <c r="AH25" s="691"/>
      <c r="AI25" s="495"/>
      <c r="AJ25" s="496"/>
      <c r="AM25" s="11"/>
      <c r="AN25" s="11"/>
      <c r="AR25" s="159" t="s">
        <v>522</v>
      </c>
      <c r="AS25" s="161" t="s">
        <v>501</v>
      </c>
      <c r="AZ25" s="1309"/>
      <c r="BA25" s="1309"/>
      <c r="BB25" s="1309"/>
      <c r="BC25" s="1310"/>
      <c r="BD25" s="1310"/>
      <c r="BE25" s="1310"/>
      <c r="BF25" s="1310"/>
      <c r="BG25" s="1310"/>
      <c r="BH25" s="1310"/>
      <c r="BI25" s="1310"/>
      <c r="BJ25" s="1310"/>
      <c r="BK25" s="1310"/>
      <c r="BL25" s="1310"/>
      <c r="BM25" s="1310"/>
      <c r="BN25" s="1310"/>
      <c r="BO25" s="1310"/>
      <c r="BP25" s="1310"/>
      <c r="BQ25" s="1310"/>
    </row>
    <row r="26" spans="2:69" ht="18" customHeight="1" x14ac:dyDescent="0.15">
      <c r="B26" s="1348" t="s">
        <v>980</v>
      </c>
      <c r="C26" s="1349"/>
      <c r="D26" s="1350"/>
      <c r="E26" s="1357" t="s">
        <v>592</v>
      </c>
      <c r="F26" s="1358"/>
      <c r="G26" s="1358"/>
      <c r="H26" s="1358"/>
      <c r="I26" s="654"/>
      <c r="J26" s="654"/>
      <c r="K26" s="654"/>
      <c r="L26" s="654"/>
      <c r="M26" s="654"/>
      <c r="N26" s="654"/>
      <c r="O26" s="654"/>
      <c r="P26" s="654"/>
      <c r="Q26" s="654"/>
      <c r="R26" s="654"/>
      <c r="S26" s="655"/>
      <c r="T26" s="399"/>
      <c r="U26" s="1359" t="s">
        <v>981</v>
      </c>
      <c r="V26" s="1360"/>
      <c r="W26" s="1360"/>
      <c r="X26" s="1360"/>
      <c r="Y26" s="1360"/>
      <c r="Z26" s="1360"/>
      <c r="AA26" s="525"/>
      <c r="AB26" s="525"/>
      <c r="AC26" s="525"/>
      <c r="AD26" s="525"/>
      <c r="AE26" s="525"/>
      <c r="AF26" s="525"/>
      <c r="AG26" s="525"/>
      <c r="AH26" s="525"/>
      <c r="AI26" s="525"/>
      <c r="AJ26" s="526"/>
      <c r="AM26" s="11"/>
      <c r="AN26" s="11"/>
      <c r="AR26" s="159" t="s">
        <v>489</v>
      </c>
      <c r="AS26" s="161" t="s">
        <v>423</v>
      </c>
      <c r="AZ26" s="1363"/>
      <c r="BA26" s="1363"/>
      <c r="BB26" s="1363"/>
      <c r="BC26" s="1364"/>
      <c r="BD26" s="1364"/>
      <c r="BE26" s="1364"/>
      <c r="BF26" s="1364"/>
      <c r="BG26" s="1364"/>
      <c r="BH26" s="1364"/>
      <c r="BI26" s="1364"/>
      <c r="BJ26" s="1364"/>
      <c r="BK26" s="1364"/>
      <c r="BL26" s="1364"/>
      <c r="BM26" s="1364"/>
      <c r="BN26" s="1364"/>
      <c r="BO26" s="1364"/>
      <c r="BP26" s="1364"/>
      <c r="BQ26" s="1364"/>
    </row>
    <row r="27" spans="2:69" ht="18" customHeight="1" x14ac:dyDescent="0.15">
      <c r="B27" s="1351"/>
      <c r="C27" s="1352"/>
      <c r="D27" s="1353"/>
      <c r="E27" s="656"/>
      <c r="F27" s="657"/>
      <c r="G27" s="657"/>
      <c r="H27" s="657"/>
      <c r="I27" s="657"/>
      <c r="J27" s="657"/>
      <c r="K27" s="657"/>
      <c r="L27" s="657"/>
      <c r="M27" s="657"/>
      <c r="N27" s="657"/>
      <c r="O27" s="657"/>
      <c r="P27" s="657"/>
      <c r="Q27" s="657"/>
      <c r="R27" s="657"/>
      <c r="S27" s="658"/>
      <c r="T27" s="399"/>
      <c r="U27" s="1359"/>
      <c r="V27" s="1360"/>
      <c r="W27" s="1360"/>
      <c r="X27" s="1360"/>
      <c r="Y27" s="1360"/>
      <c r="Z27" s="1360"/>
      <c r="AA27" s="527"/>
      <c r="AB27" s="528"/>
      <c r="AC27" s="528"/>
      <c r="AD27" s="528"/>
      <c r="AE27" s="528"/>
      <c r="AF27" s="528"/>
      <c r="AG27" s="528"/>
      <c r="AH27" s="528"/>
      <c r="AI27" s="529"/>
      <c r="AJ27" s="475"/>
      <c r="AM27" s="11"/>
      <c r="AN27" s="11"/>
      <c r="AQ27" s="27"/>
      <c r="AR27" s="159" t="s">
        <v>518</v>
      </c>
      <c r="AS27" s="161" t="s">
        <v>1081</v>
      </c>
      <c r="AZ27" s="1363"/>
      <c r="BA27" s="1363"/>
      <c r="BB27" s="1363"/>
      <c r="BC27" s="1364"/>
      <c r="BD27" s="1364"/>
      <c r="BE27" s="1364"/>
      <c r="BF27" s="1364"/>
      <c r="BG27" s="1364"/>
      <c r="BH27" s="1364"/>
      <c r="BI27" s="1364"/>
      <c r="BJ27" s="1364"/>
      <c r="BK27" s="1364"/>
      <c r="BL27" s="1364"/>
      <c r="BM27" s="1364"/>
      <c r="BN27" s="1364"/>
      <c r="BO27" s="1364"/>
      <c r="BP27" s="1364"/>
      <c r="BQ27" s="1364"/>
    </row>
    <row r="28" spans="2:69" ht="18" customHeight="1" x14ac:dyDescent="0.15">
      <c r="B28" s="1354"/>
      <c r="C28" s="1355"/>
      <c r="D28" s="1356"/>
      <c r="E28" s="659"/>
      <c r="F28" s="660"/>
      <c r="G28" s="660"/>
      <c r="H28" s="660"/>
      <c r="I28" s="660"/>
      <c r="J28" s="660"/>
      <c r="K28" s="660"/>
      <c r="L28" s="660"/>
      <c r="M28" s="660"/>
      <c r="N28" s="660"/>
      <c r="O28" s="660"/>
      <c r="P28" s="660"/>
      <c r="Q28" s="660"/>
      <c r="R28" s="660"/>
      <c r="S28" s="661"/>
      <c r="T28" s="142"/>
      <c r="U28" s="1361"/>
      <c r="V28" s="1362"/>
      <c r="W28" s="1362"/>
      <c r="X28" s="1362"/>
      <c r="Y28" s="1362"/>
      <c r="Z28" s="1362"/>
      <c r="AA28" s="530"/>
      <c r="AB28" s="531"/>
      <c r="AC28" s="531"/>
      <c r="AD28" s="531"/>
      <c r="AE28" s="531"/>
      <c r="AF28" s="531"/>
      <c r="AG28" s="531"/>
      <c r="AH28" s="531"/>
      <c r="AI28" s="532"/>
      <c r="AJ28" s="533"/>
      <c r="AM28" s="11"/>
      <c r="AN28" s="11"/>
      <c r="AQ28" s="27"/>
      <c r="AR28" s="159" t="s">
        <v>79</v>
      </c>
      <c r="AS28" s="160" t="s">
        <v>427</v>
      </c>
      <c r="AZ28" s="1365"/>
      <c r="BA28" s="1366"/>
      <c r="BB28" s="1366"/>
      <c r="BC28" s="1367"/>
      <c r="BD28" s="1367"/>
      <c r="BE28" s="1367"/>
      <c r="BF28" s="1367"/>
      <c r="BG28" s="1368"/>
      <c r="BH28" s="1368"/>
      <c r="BI28" s="1368"/>
      <c r="BJ28" s="1368"/>
      <c r="BK28" s="1368"/>
      <c r="BL28" s="1368"/>
      <c r="BM28" s="1368"/>
      <c r="BN28" s="1368"/>
      <c r="BO28" s="1368"/>
      <c r="BP28" s="1368"/>
      <c r="BQ28" s="1368"/>
    </row>
    <row r="29" spans="2:69" ht="18" customHeight="1" x14ac:dyDescent="0.15">
      <c r="B29" s="793" t="s">
        <v>982</v>
      </c>
      <c r="C29" s="794"/>
      <c r="D29" s="795"/>
      <c r="E29" s="1377"/>
      <c r="F29" s="1378"/>
      <c r="G29" s="1378"/>
      <c r="H29" s="1378"/>
      <c r="I29" s="1378"/>
      <c r="J29" s="1378"/>
      <c r="K29" s="1378"/>
      <c r="L29" s="1378"/>
      <c r="M29" s="1378"/>
      <c r="N29" s="1378"/>
      <c r="O29" s="1378"/>
      <c r="P29" s="1378"/>
      <c r="Q29" s="1378"/>
      <c r="R29" s="1378"/>
      <c r="S29" s="1379"/>
      <c r="T29" s="146"/>
      <c r="U29" s="534"/>
      <c r="V29" s="535"/>
      <c r="W29" s="535"/>
      <c r="X29" s="536"/>
      <c r="Y29" s="536"/>
      <c r="Z29" s="536"/>
      <c r="AA29" s="536"/>
      <c r="AB29" s="537"/>
      <c r="AC29" s="537"/>
      <c r="AD29" s="1380" t="s">
        <v>565</v>
      </c>
      <c r="AE29" s="1380"/>
      <c r="AF29" s="1380"/>
      <c r="AG29" s="1380"/>
      <c r="AH29" s="1380"/>
      <c r="AI29" s="1380"/>
      <c r="AJ29" s="1381"/>
      <c r="AM29" s="11"/>
      <c r="AN29" s="11"/>
      <c r="AQ29" s="27"/>
      <c r="AR29" s="159" t="s">
        <v>530</v>
      </c>
      <c r="AS29" s="160" t="s">
        <v>502</v>
      </c>
      <c r="AZ29" s="1366"/>
      <c r="BA29" s="1366"/>
      <c r="BB29" s="1366"/>
      <c r="BC29" s="1382"/>
      <c r="BD29" s="1382"/>
      <c r="BE29" s="1382"/>
      <c r="BF29" s="1382"/>
      <c r="BG29" s="1382"/>
      <c r="BH29" s="1382"/>
      <c r="BI29" s="1382"/>
      <c r="BJ29" s="1382"/>
      <c r="BK29" s="1382"/>
      <c r="BL29" s="1382"/>
      <c r="BM29" s="1382"/>
      <c r="BN29" s="1382"/>
      <c r="BO29" s="1382"/>
      <c r="BP29" s="1382"/>
      <c r="BQ29" s="1382"/>
    </row>
    <row r="30" spans="2:69" ht="18" customHeight="1" x14ac:dyDescent="0.15">
      <c r="B30" s="793"/>
      <c r="C30" s="794"/>
      <c r="D30" s="795"/>
      <c r="E30" s="1377"/>
      <c r="F30" s="1378"/>
      <c r="G30" s="1378"/>
      <c r="H30" s="1378"/>
      <c r="I30" s="1378"/>
      <c r="J30" s="1378"/>
      <c r="K30" s="1378"/>
      <c r="L30" s="1378"/>
      <c r="M30" s="1378"/>
      <c r="N30" s="1378"/>
      <c r="O30" s="1378"/>
      <c r="P30" s="1378"/>
      <c r="Q30" s="1378"/>
      <c r="R30" s="1378"/>
      <c r="S30" s="1379"/>
      <c r="T30" s="146"/>
      <c r="U30" s="1383" t="s">
        <v>163</v>
      </c>
      <c r="V30" s="593"/>
      <c r="W30" s="593"/>
      <c r="X30" s="593"/>
      <c r="Y30" s="1384"/>
      <c r="Z30" s="1384"/>
      <c r="AA30" s="1384"/>
      <c r="AB30" s="1384"/>
      <c r="AC30" s="1384"/>
      <c r="AD30" s="1384"/>
      <c r="AE30" s="1384"/>
      <c r="AF30" s="1384"/>
      <c r="AG30" s="1384"/>
      <c r="AH30" s="1384"/>
      <c r="AI30" s="1384"/>
      <c r="AJ30" s="413" t="s">
        <v>69</v>
      </c>
      <c r="AM30" s="11"/>
      <c r="AN30" s="11"/>
      <c r="AQ30" s="27"/>
      <c r="AR30" s="27" t="s">
        <v>1082</v>
      </c>
      <c r="AS30" s="344" t="s">
        <v>1086</v>
      </c>
      <c r="AZ30" s="1366"/>
      <c r="BA30" s="1366"/>
      <c r="BB30" s="1366"/>
      <c r="BC30" s="1382"/>
      <c r="BD30" s="1382"/>
      <c r="BE30" s="1382"/>
      <c r="BF30" s="1382"/>
      <c r="BG30" s="1382"/>
      <c r="BH30" s="1382"/>
      <c r="BI30" s="1382"/>
      <c r="BJ30" s="1382"/>
      <c r="BK30" s="1382"/>
      <c r="BL30" s="1382"/>
      <c r="BM30" s="1382"/>
      <c r="BN30" s="1382"/>
      <c r="BO30" s="1382"/>
      <c r="BP30" s="1382"/>
      <c r="BQ30" s="1382"/>
    </row>
    <row r="31" spans="2:69" ht="18" customHeight="1" x14ac:dyDescent="0.15">
      <c r="B31" s="860" t="s">
        <v>983</v>
      </c>
      <c r="C31" s="861"/>
      <c r="D31" s="861"/>
      <c r="E31" s="861"/>
      <c r="F31" s="862"/>
      <c r="G31" s="1369"/>
      <c r="H31" s="1369"/>
      <c r="I31" s="1369"/>
      <c r="J31" s="1369"/>
      <c r="K31" s="1369"/>
      <c r="L31" s="1369"/>
      <c r="M31" s="1369"/>
      <c r="N31" s="1369"/>
      <c r="O31" s="1369"/>
      <c r="P31" s="1369"/>
      <c r="Q31" s="1369"/>
      <c r="R31" s="1369"/>
      <c r="S31" s="1370"/>
      <c r="T31" s="392"/>
      <c r="U31" s="473"/>
      <c r="V31" s="529"/>
      <c r="W31" s="529"/>
      <c r="X31" s="529"/>
      <c r="Y31" s="529"/>
      <c r="Z31" s="529"/>
      <c r="AA31" s="1373" t="s">
        <v>508</v>
      </c>
      <c r="AB31" s="1373"/>
      <c r="AC31" s="1373"/>
      <c r="AD31" s="1373"/>
      <c r="AE31" s="1373"/>
      <c r="AF31" s="1373"/>
      <c r="AG31" s="1373"/>
      <c r="AH31" s="1373"/>
      <c r="AI31" s="1373"/>
      <c r="AJ31" s="1374"/>
      <c r="AM31" s="11"/>
      <c r="AN31" s="11"/>
      <c r="AQ31" s="27"/>
      <c r="AR31" s="27" t="s">
        <v>1085</v>
      </c>
      <c r="AS31" s="344" t="s">
        <v>1083</v>
      </c>
      <c r="AZ31" s="1375"/>
      <c r="BA31" s="1375"/>
      <c r="BB31" s="1375"/>
      <c r="BC31" s="1376"/>
      <c r="BD31" s="1376"/>
      <c r="BE31" s="1376"/>
      <c r="BF31" s="1376"/>
      <c r="BG31" s="1376"/>
      <c r="BH31" s="1376"/>
      <c r="BI31" s="1376"/>
      <c r="BJ31" s="1376"/>
      <c r="BK31" s="1376"/>
      <c r="BL31" s="1376"/>
      <c r="BM31" s="1376"/>
      <c r="BN31" s="1376"/>
      <c r="BO31" s="1376"/>
      <c r="BP31" s="1376"/>
      <c r="BQ31" s="1376"/>
    </row>
    <row r="32" spans="2:69" ht="18" customHeight="1" x14ac:dyDescent="0.15">
      <c r="B32" s="863"/>
      <c r="C32" s="864"/>
      <c r="D32" s="864"/>
      <c r="E32" s="864"/>
      <c r="F32" s="865"/>
      <c r="G32" s="1371"/>
      <c r="H32" s="1371"/>
      <c r="I32" s="1371"/>
      <c r="J32" s="1371"/>
      <c r="K32" s="1371"/>
      <c r="L32" s="1371"/>
      <c r="M32" s="1371"/>
      <c r="N32" s="1371"/>
      <c r="O32" s="1371"/>
      <c r="P32" s="1371"/>
      <c r="Q32" s="1371"/>
      <c r="R32" s="1371"/>
      <c r="S32" s="1372"/>
      <c r="T32" s="394"/>
      <c r="U32" s="471"/>
      <c r="V32" s="408"/>
      <c r="W32" s="408"/>
      <c r="X32" s="408"/>
      <c r="Y32" s="408"/>
      <c r="Z32" s="408"/>
      <c r="AA32" s="1392"/>
      <c r="AB32" s="1392"/>
      <c r="AC32" s="1392"/>
      <c r="AD32" s="1392"/>
      <c r="AE32" s="1392"/>
      <c r="AF32" s="1392"/>
      <c r="AG32" s="1392"/>
      <c r="AH32" s="1392"/>
      <c r="AI32" s="1392"/>
      <c r="AJ32" s="413"/>
      <c r="AM32" s="11"/>
      <c r="AN32" s="11"/>
      <c r="AQ32" s="27"/>
      <c r="AR32" s="27" t="s">
        <v>1084</v>
      </c>
      <c r="AS32" s="344" t="s">
        <v>1071</v>
      </c>
      <c r="AZ32" s="1375"/>
      <c r="BA32" s="1375"/>
      <c r="BB32" s="1375"/>
      <c r="BC32" s="1376"/>
      <c r="BD32" s="1376"/>
      <c r="BE32" s="1376"/>
      <c r="BF32" s="1376"/>
      <c r="BG32" s="1376"/>
      <c r="BH32" s="1376"/>
      <c r="BI32" s="1376"/>
      <c r="BJ32" s="1376"/>
      <c r="BK32" s="1376"/>
      <c r="BL32" s="1376"/>
      <c r="BM32" s="1376"/>
      <c r="BN32" s="1376"/>
      <c r="BO32" s="1376"/>
      <c r="BP32" s="1376"/>
      <c r="BQ32" s="1376"/>
    </row>
    <row r="33" spans="1:69" ht="18" customHeight="1" x14ac:dyDescent="0.15">
      <c r="B33" s="1385" t="s">
        <v>984</v>
      </c>
      <c r="C33" s="1386"/>
      <c r="D33" s="1387"/>
      <c r="E33" s="1388" t="s">
        <v>614</v>
      </c>
      <c r="F33" s="1389"/>
      <c r="G33" s="266">
        <v>2</v>
      </c>
      <c r="H33" s="266">
        <v>0</v>
      </c>
      <c r="I33" s="689"/>
      <c r="J33" s="689"/>
      <c r="K33" s="257"/>
      <c r="L33" s="257"/>
      <c r="M33" s="257"/>
      <c r="N33" s="257"/>
      <c r="O33" s="257"/>
      <c r="P33" s="257"/>
      <c r="Q33" s="257"/>
      <c r="R33" s="257"/>
      <c r="S33" s="259"/>
      <c r="T33" s="258"/>
      <c r="U33" s="471"/>
      <c r="V33" s="1392"/>
      <c r="W33" s="1392"/>
      <c r="X33" s="1392"/>
      <c r="Y33" s="1392"/>
      <c r="Z33" s="1392"/>
      <c r="AA33" s="1392"/>
      <c r="AB33" s="1392"/>
      <c r="AC33" s="1392"/>
      <c r="AD33" s="1392"/>
      <c r="AE33" s="1392"/>
      <c r="AF33" s="1392"/>
      <c r="AG33" s="1392"/>
      <c r="AH33" s="1392"/>
      <c r="AI33" s="1392"/>
      <c r="AJ33" s="413"/>
      <c r="AM33" s="11"/>
      <c r="AN33" s="11"/>
      <c r="AQ33" s="27"/>
      <c r="AR33" s="27"/>
      <c r="AS33" s="27"/>
      <c r="AZ33" s="1390"/>
      <c r="BA33" s="1391"/>
      <c r="BB33" s="1391"/>
      <c r="BC33" s="1392"/>
      <c r="BD33" s="1392"/>
      <c r="BE33" s="256"/>
      <c r="BF33" s="256"/>
      <c r="BG33" s="1392"/>
      <c r="BH33" s="1392"/>
      <c r="BI33" s="646"/>
      <c r="BJ33" s="646"/>
      <c r="BK33" s="646"/>
      <c r="BL33" s="646"/>
      <c r="BM33" s="646"/>
      <c r="BN33" s="646"/>
      <c r="BO33" s="646"/>
      <c r="BP33" s="646"/>
      <c r="BQ33" s="646"/>
    </row>
    <row r="34" spans="1:69" ht="18" customHeight="1" x14ac:dyDescent="0.15">
      <c r="B34" s="692" t="s">
        <v>985</v>
      </c>
      <c r="C34" s="693"/>
      <c r="D34" s="694"/>
      <c r="E34" s="757"/>
      <c r="F34" s="758"/>
      <c r="G34" s="758"/>
      <c r="H34" s="758"/>
      <c r="I34" s="758"/>
      <c r="J34" s="758"/>
      <c r="K34" s="758"/>
      <c r="L34" s="758"/>
      <c r="M34" s="758"/>
      <c r="N34" s="759"/>
      <c r="O34" s="760" t="s">
        <v>95</v>
      </c>
      <c r="P34" s="761"/>
      <c r="Q34" s="762"/>
      <c r="R34" s="762"/>
      <c r="S34" s="763"/>
      <c r="T34" s="394"/>
      <c r="U34" s="471"/>
      <c r="V34" s="472"/>
      <c r="W34" s="472"/>
      <c r="X34" s="472"/>
      <c r="Y34" s="472"/>
      <c r="Z34" s="408"/>
      <c r="AA34" s="1392"/>
      <c r="AB34" s="1392"/>
      <c r="AC34" s="1392"/>
      <c r="AD34" s="1392"/>
      <c r="AE34" s="1392"/>
      <c r="AF34" s="1392"/>
      <c r="AG34" s="1392"/>
      <c r="AH34" s="1392"/>
      <c r="AI34" s="1392"/>
      <c r="AJ34" s="413"/>
      <c r="AM34" s="11"/>
      <c r="AN34" s="11"/>
      <c r="AQ34" s="27"/>
      <c r="AR34" s="27"/>
      <c r="AS34" s="27"/>
    </row>
    <row r="35" spans="1:69" ht="18" customHeight="1" x14ac:dyDescent="0.15">
      <c r="B35" s="692"/>
      <c r="C35" s="693"/>
      <c r="D35" s="694"/>
      <c r="E35" s="757"/>
      <c r="F35" s="758"/>
      <c r="G35" s="758"/>
      <c r="H35" s="758"/>
      <c r="I35" s="758"/>
      <c r="J35" s="758"/>
      <c r="K35" s="758"/>
      <c r="L35" s="758"/>
      <c r="M35" s="758"/>
      <c r="N35" s="759"/>
      <c r="O35" s="624"/>
      <c r="P35" s="625"/>
      <c r="Q35" s="625"/>
      <c r="R35" s="625"/>
      <c r="S35" s="626"/>
      <c r="T35" s="40"/>
      <c r="U35" s="471"/>
      <c r="V35" s="1392"/>
      <c r="W35" s="1392"/>
      <c r="X35" s="1392"/>
      <c r="Y35" s="1392"/>
      <c r="Z35" s="1392"/>
      <c r="AA35" s="1392"/>
      <c r="AB35" s="1392"/>
      <c r="AC35" s="1392"/>
      <c r="AD35" s="1392"/>
      <c r="AE35" s="1392"/>
      <c r="AF35" s="1392"/>
      <c r="AG35" s="1392"/>
      <c r="AH35" s="1392"/>
      <c r="AI35" s="1392"/>
      <c r="AJ35" s="413"/>
      <c r="AM35" s="11"/>
      <c r="AN35" s="11"/>
      <c r="AQ35" s="27"/>
      <c r="AR35" s="27"/>
      <c r="AS35" s="27"/>
    </row>
    <row r="36" spans="1:69" ht="18" customHeight="1" x14ac:dyDescent="0.15">
      <c r="B36" s="885" t="s">
        <v>986</v>
      </c>
      <c r="C36" s="886"/>
      <c r="D36" s="887"/>
      <c r="E36" s="837"/>
      <c r="F36" s="838"/>
      <c r="G36" s="838"/>
      <c r="H36" s="838"/>
      <c r="I36" s="838"/>
      <c r="J36" s="838"/>
      <c r="K36" s="838"/>
      <c r="L36" s="838"/>
      <c r="M36" s="838"/>
      <c r="N36" s="838"/>
      <c r="O36" s="838"/>
      <c r="P36" s="838"/>
      <c r="Q36" s="838"/>
      <c r="R36" s="838"/>
      <c r="S36" s="839"/>
      <c r="T36" s="41"/>
      <c r="U36" s="473"/>
      <c r="V36" s="474"/>
      <c r="W36" s="474"/>
      <c r="X36" s="474"/>
      <c r="Y36" s="474"/>
      <c r="Z36" s="408"/>
      <c r="AA36" s="472"/>
      <c r="AB36" s="472"/>
      <c r="AC36" s="472"/>
      <c r="AD36" s="1392"/>
      <c r="AE36" s="1392"/>
      <c r="AF36" s="1392"/>
      <c r="AG36" s="1392"/>
      <c r="AH36" s="1392"/>
      <c r="AI36" s="1392"/>
      <c r="AJ36" s="475"/>
      <c r="AQ36" s="27"/>
      <c r="AR36" s="27"/>
      <c r="AS36" s="27"/>
    </row>
    <row r="37" spans="1:69" ht="18" customHeight="1" x14ac:dyDescent="0.15">
      <c r="B37" s="729" t="s">
        <v>987</v>
      </c>
      <c r="C37" s="730"/>
      <c r="D37" s="731"/>
      <c r="E37" s="844"/>
      <c r="F37" s="845"/>
      <c r="G37" s="845"/>
      <c r="H37" s="845"/>
      <c r="I37" s="845"/>
      <c r="J37" s="845"/>
      <c r="K37" s="845"/>
      <c r="L37" s="845"/>
      <c r="M37" s="845"/>
      <c r="N37" s="845"/>
      <c r="O37" s="845"/>
      <c r="P37" s="845"/>
      <c r="Q37" s="845"/>
      <c r="R37" s="845"/>
      <c r="S37" s="846"/>
      <c r="T37" s="41"/>
      <c r="U37" s="476"/>
      <c r="V37" s="1392"/>
      <c r="W37" s="1392"/>
      <c r="X37" s="1392"/>
      <c r="Y37" s="1392"/>
      <c r="Z37" s="1392"/>
      <c r="AA37" s="1392"/>
      <c r="AB37" s="1392"/>
      <c r="AC37" s="1392"/>
      <c r="AD37" s="1392"/>
      <c r="AE37" s="1392"/>
      <c r="AF37" s="1392"/>
      <c r="AG37" s="1392"/>
      <c r="AH37" s="1392"/>
      <c r="AI37" s="1392"/>
      <c r="AJ37" s="413"/>
      <c r="AQ37" s="339" t="s">
        <v>577</v>
      </c>
      <c r="AR37" s="27"/>
      <c r="AS37" s="27"/>
    </row>
    <row r="38" spans="1:69" ht="18" customHeight="1" x14ac:dyDescent="0.15">
      <c r="B38" s="732"/>
      <c r="C38" s="733"/>
      <c r="D38" s="734"/>
      <c r="E38" s="1397"/>
      <c r="F38" s="1398"/>
      <c r="G38" s="1398"/>
      <c r="H38" s="1398"/>
      <c r="I38" s="1398"/>
      <c r="J38" s="1398"/>
      <c r="K38" s="1398"/>
      <c r="L38" s="1398"/>
      <c r="M38" s="1398"/>
      <c r="N38" s="1398"/>
      <c r="O38" s="1398"/>
      <c r="P38" s="1398"/>
      <c r="Q38" s="1398"/>
      <c r="R38" s="1398"/>
      <c r="S38" s="1399"/>
      <c r="T38" s="42"/>
      <c r="U38" s="476"/>
      <c r="V38" s="1392"/>
      <c r="W38" s="1392"/>
      <c r="X38" s="1392"/>
      <c r="Y38" s="1392"/>
      <c r="Z38" s="1392"/>
      <c r="AA38" s="1392"/>
      <c r="AB38" s="1392"/>
      <c r="AC38" s="1392"/>
      <c r="AD38" s="1392"/>
      <c r="AE38" s="1392"/>
      <c r="AF38" s="1392"/>
      <c r="AG38" s="1392"/>
      <c r="AH38" s="1392"/>
      <c r="AI38" s="1392"/>
      <c r="AJ38" s="413"/>
      <c r="AL38" s="1" t="s">
        <v>15</v>
      </c>
      <c r="AQ38" s="5" t="s">
        <v>575</v>
      </c>
    </row>
    <row r="39" spans="1:69" ht="18" customHeight="1" x14ac:dyDescent="0.15">
      <c r="B39" s="1393" t="s">
        <v>507</v>
      </c>
      <c r="C39" s="1394"/>
      <c r="D39" s="1394"/>
      <c r="E39" s="1394"/>
      <c r="F39" s="1394"/>
      <c r="G39" s="1394"/>
      <c r="H39" s="1394"/>
      <c r="I39" s="1394"/>
      <c r="J39" s="1395" t="str">
        <f>IF(AQ69=TRUE,AS69,IF(AQ67=TRUE,AS67,IF(AQ68=TRUE,AS68,"")))</f>
        <v/>
      </c>
      <c r="K39" s="1395"/>
      <c r="L39" s="1395"/>
      <c r="M39" s="1395"/>
      <c r="N39" s="1395"/>
      <c r="O39" s="1395"/>
      <c r="P39" s="1395"/>
      <c r="Q39" s="1395"/>
      <c r="R39" s="1395"/>
      <c r="S39" s="1396"/>
      <c r="T39" s="43"/>
      <c r="U39" s="476"/>
      <c r="V39" s="474"/>
      <c r="W39" s="590"/>
      <c r="X39" s="474"/>
      <c r="Y39" s="474"/>
      <c r="Z39" s="408"/>
      <c r="AA39" s="472"/>
      <c r="AB39" s="472"/>
      <c r="AC39" s="472"/>
      <c r="AD39" s="1392"/>
      <c r="AE39" s="1392"/>
      <c r="AF39" s="1392"/>
      <c r="AG39" s="1392"/>
      <c r="AH39" s="1392"/>
      <c r="AI39" s="1392"/>
      <c r="AJ39" s="475"/>
      <c r="AQ39" s="5" t="s">
        <v>576</v>
      </c>
    </row>
    <row r="40" spans="1:69" ht="18" customHeight="1" thickBot="1" x14ac:dyDescent="0.2">
      <c r="A40" s="318"/>
      <c r="B40" s="508"/>
      <c r="C40" s="509"/>
      <c r="D40" s="509"/>
      <c r="E40" s="509"/>
      <c r="F40" s="509"/>
      <c r="G40" s="509"/>
      <c r="H40" s="509"/>
      <c r="I40" s="509"/>
      <c r="J40" s="509"/>
      <c r="K40" s="509"/>
      <c r="L40" s="509"/>
      <c r="M40" s="509"/>
      <c r="N40" s="509"/>
      <c r="O40" s="509"/>
      <c r="P40" s="509"/>
      <c r="Q40" s="509"/>
      <c r="R40" s="509"/>
      <c r="S40" s="510"/>
      <c r="T40" s="52"/>
      <c r="U40" s="476"/>
      <c r="V40" s="1392"/>
      <c r="W40" s="1392"/>
      <c r="X40" s="1392"/>
      <c r="Y40" s="1392"/>
      <c r="Z40" s="1392"/>
      <c r="AA40" s="1392"/>
      <c r="AB40" s="1392"/>
      <c r="AC40" s="1392"/>
      <c r="AD40" s="1392"/>
      <c r="AE40" s="1392"/>
      <c r="AF40" s="1392"/>
      <c r="AG40" s="1392"/>
      <c r="AH40" s="1392"/>
      <c r="AI40" s="1392"/>
      <c r="AJ40" s="413"/>
      <c r="AQ40" s="363"/>
    </row>
    <row r="41" spans="1:69" ht="18" customHeight="1" x14ac:dyDescent="0.15">
      <c r="B41" s="1400" t="s">
        <v>1129</v>
      </c>
      <c r="C41" s="1401"/>
      <c r="D41" s="1401"/>
      <c r="E41" s="1401"/>
      <c r="F41" s="1401"/>
      <c r="G41" s="1401"/>
      <c r="H41" s="1401"/>
      <c r="I41" s="1401"/>
      <c r="J41" s="1401"/>
      <c r="K41" s="1401"/>
      <c r="L41" s="1401"/>
      <c r="M41" s="619" t="s">
        <v>507</v>
      </c>
      <c r="N41" s="619"/>
      <c r="O41" s="619"/>
      <c r="P41" s="619"/>
      <c r="Q41" s="619"/>
      <c r="R41" s="619"/>
      <c r="S41" s="620"/>
      <c r="T41" s="15"/>
      <c r="U41" s="476"/>
      <c r="V41" s="1392"/>
      <c r="W41" s="1392"/>
      <c r="X41" s="1392"/>
      <c r="Y41" s="1392"/>
      <c r="Z41" s="1392"/>
      <c r="AA41" s="1392"/>
      <c r="AB41" s="1392"/>
      <c r="AC41" s="1392"/>
      <c r="AD41" s="1392"/>
      <c r="AE41" s="1392"/>
      <c r="AF41" s="1392"/>
      <c r="AG41" s="1392"/>
      <c r="AH41" s="1392"/>
      <c r="AI41" s="1392"/>
      <c r="AJ41" s="413"/>
      <c r="AQ41" s="339" t="s">
        <v>769</v>
      </c>
      <c r="AR41" s="339" t="s">
        <v>375</v>
      </c>
      <c r="AS41" s="339" t="s">
        <v>376</v>
      </c>
      <c r="AU41" s="339" t="s">
        <v>769</v>
      </c>
      <c r="AV41" s="339" t="s">
        <v>375</v>
      </c>
      <c r="AX41" s="339" t="s">
        <v>769</v>
      </c>
      <c r="AY41" s="339" t="s">
        <v>375</v>
      </c>
    </row>
    <row r="42" spans="1:69" ht="18" customHeight="1" x14ac:dyDescent="0.15">
      <c r="B42" s="476"/>
      <c r="C42" s="545"/>
      <c r="D42" s="545"/>
      <c r="E42" s="545"/>
      <c r="F42" s="545"/>
      <c r="G42" s="545"/>
      <c r="H42" s="545"/>
      <c r="I42" s="545"/>
      <c r="J42" s="545"/>
      <c r="K42" s="545"/>
      <c r="L42" s="545"/>
      <c r="M42" s="545"/>
      <c r="N42" s="545"/>
      <c r="O42" s="545"/>
      <c r="P42" s="545"/>
      <c r="Q42" s="545"/>
      <c r="R42" s="545"/>
      <c r="S42" s="478"/>
      <c r="T42" s="15"/>
      <c r="U42" s="476"/>
      <c r="V42" s="477"/>
      <c r="W42" s="477"/>
      <c r="X42" s="474"/>
      <c r="Y42" s="474"/>
      <c r="Z42" s="474"/>
      <c r="AA42" s="1392"/>
      <c r="AB42" s="1392"/>
      <c r="AC42" s="1392"/>
      <c r="AD42" s="1392"/>
      <c r="AE42" s="1392"/>
      <c r="AF42" s="1392"/>
      <c r="AG42" s="1392"/>
      <c r="AH42" s="1392"/>
      <c r="AI42" s="1392"/>
      <c r="AJ42" s="478"/>
      <c r="AQ42" s="350" t="b">
        <v>0</v>
      </c>
      <c r="AR42" s="350" t="s">
        <v>988</v>
      </c>
      <c r="AS42" s="350" t="str">
        <f>IF(AQ42=TRUE,"＜Pleating＞Durability(Pleat Retention)test is required."&amp;CHAR(10),"")</f>
        <v/>
      </c>
      <c r="AU42" s="350" t="b">
        <v>0</v>
      </c>
      <c r="AV42" s="350" t="s">
        <v>770</v>
      </c>
      <c r="AX42" s="350" t="b">
        <v>0</v>
      </c>
      <c r="AY42" s="350" t="s">
        <v>780</v>
      </c>
    </row>
    <row r="43" spans="1:69" ht="18" customHeight="1" x14ac:dyDescent="0.15">
      <c r="B43" s="546"/>
      <c r="C43" s="547"/>
      <c r="D43" s="547"/>
      <c r="E43" s="547"/>
      <c r="F43" s="547"/>
      <c r="G43" s="547"/>
      <c r="H43" s="547"/>
      <c r="I43" s="547"/>
      <c r="J43" s="547"/>
      <c r="K43" s="547"/>
      <c r="L43" s="547"/>
      <c r="M43" s="547"/>
      <c r="N43" s="547"/>
      <c r="O43" s="547"/>
      <c r="P43" s="547"/>
      <c r="Q43" s="547"/>
      <c r="R43" s="547"/>
      <c r="S43" s="548"/>
      <c r="T43" s="150"/>
      <c r="U43" s="479"/>
      <c r="V43" s="1392"/>
      <c r="W43" s="1392"/>
      <c r="X43" s="1392"/>
      <c r="Y43" s="1392"/>
      <c r="Z43" s="1392"/>
      <c r="AA43" s="1392"/>
      <c r="AB43" s="1392"/>
      <c r="AC43" s="1392"/>
      <c r="AD43" s="1392"/>
      <c r="AE43" s="1392"/>
      <c r="AF43" s="1392"/>
      <c r="AG43" s="1392"/>
      <c r="AH43" s="1392"/>
      <c r="AI43" s="1392"/>
      <c r="AJ43" s="413"/>
      <c r="AQ43" s="350" t="b">
        <v>0</v>
      </c>
      <c r="AR43" s="350" t="s">
        <v>989</v>
      </c>
      <c r="AS43" s="350" t="str">
        <f>IF(AQ43=TRUE,"＜Water Repellent＞Water repellency test is required. For decal printing, adhesive tape exfoliation strength test is required."&amp;CHAR(10),"")</f>
        <v/>
      </c>
      <c r="AU43" s="350" t="b">
        <v>0</v>
      </c>
      <c r="AV43" s="350" t="s">
        <v>771</v>
      </c>
      <c r="AX43" s="350" t="b">
        <v>0</v>
      </c>
      <c r="AY43" s="350" t="s">
        <v>781</v>
      </c>
    </row>
    <row r="44" spans="1:69" ht="18" customHeight="1" x14ac:dyDescent="0.15">
      <c r="B44" s="546"/>
      <c r="C44" s="547"/>
      <c r="D44" s="547"/>
      <c r="E44" s="547"/>
      <c r="F44" s="547"/>
      <c r="G44" s="547"/>
      <c r="H44" s="547"/>
      <c r="I44" s="547"/>
      <c r="J44" s="547"/>
      <c r="K44" s="547"/>
      <c r="L44" s="547"/>
      <c r="M44" s="547"/>
      <c r="N44" s="547"/>
      <c r="O44" s="547"/>
      <c r="P44" s="547"/>
      <c r="Q44" s="547"/>
      <c r="R44" s="547"/>
      <c r="S44" s="548"/>
      <c r="T44" s="150"/>
      <c r="U44" s="476"/>
      <c r="V44" s="474"/>
      <c r="W44" s="474"/>
      <c r="X44" s="474"/>
      <c r="Y44" s="474"/>
      <c r="Z44" s="408"/>
      <c r="AA44" s="472"/>
      <c r="AB44" s="472"/>
      <c r="AC44" s="472"/>
      <c r="AD44" s="593"/>
      <c r="AE44" s="593"/>
      <c r="AF44" s="593"/>
      <c r="AG44" s="593"/>
      <c r="AH44" s="593"/>
      <c r="AI44" s="593"/>
      <c r="AJ44" s="475"/>
      <c r="AQ44" s="350" t="b">
        <v>0</v>
      </c>
      <c r="AR44" s="350" t="s">
        <v>990</v>
      </c>
      <c r="AS44" s="350" t="str">
        <f>IF(AQ44=TRUE,"＜Pigment Printed＞Durability test is required. There is Dry/Wet rubbing special cases standard."&amp;CHAR(10),"")</f>
        <v/>
      </c>
      <c r="AU44" s="350" t="b">
        <v>0</v>
      </c>
      <c r="AV44" s="350" t="s">
        <v>772</v>
      </c>
      <c r="AX44" s="350" t="b">
        <v>0</v>
      </c>
      <c r="AY44" s="350" t="s">
        <v>782</v>
      </c>
    </row>
    <row r="45" spans="1:69" ht="18" customHeight="1" x14ac:dyDescent="0.15">
      <c r="B45" s="328"/>
      <c r="C45" s="329"/>
      <c r="D45" s="329"/>
      <c r="E45" s="329"/>
      <c r="F45" s="329"/>
      <c r="G45" s="329"/>
      <c r="H45" s="329"/>
      <c r="I45" s="329"/>
      <c r="J45" s="329"/>
      <c r="K45" s="329"/>
      <c r="L45" s="329"/>
      <c r="M45" s="329"/>
      <c r="N45" s="329"/>
      <c r="O45" s="329"/>
      <c r="P45" s="329"/>
      <c r="Q45" s="329"/>
      <c r="R45" s="329"/>
      <c r="S45" s="549"/>
      <c r="T45" s="150"/>
      <c r="U45" s="476"/>
      <c r="V45" s="1392"/>
      <c r="W45" s="1392"/>
      <c r="X45" s="1392"/>
      <c r="Y45" s="1392"/>
      <c r="Z45" s="1392"/>
      <c r="AA45" s="1392"/>
      <c r="AB45" s="1392"/>
      <c r="AC45" s="1392"/>
      <c r="AD45" s="1392"/>
      <c r="AE45" s="1392"/>
      <c r="AF45" s="1392"/>
      <c r="AG45" s="1392"/>
      <c r="AH45" s="1392"/>
      <c r="AI45" s="1392"/>
      <c r="AJ45" s="413"/>
      <c r="AQ45" s="350" t="b">
        <v>0</v>
      </c>
      <c r="AR45" s="350" t="s">
        <v>993</v>
      </c>
      <c r="AS45" s="350" t="str">
        <f>IF(AQ45=TRUE,"＜Top Dyed＞Apply compostion test to all color. "&amp;CHAR(10),"")</f>
        <v/>
      </c>
      <c r="AU45" s="350" t="b">
        <v>0</v>
      </c>
      <c r="AV45" s="350" t="s">
        <v>773</v>
      </c>
      <c r="AX45" s="350" t="b">
        <v>0</v>
      </c>
      <c r="AY45" s="350" t="s">
        <v>783</v>
      </c>
    </row>
    <row r="46" spans="1:69" ht="18" customHeight="1" thickBot="1" x14ac:dyDescent="0.2">
      <c r="B46" s="328"/>
      <c r="C46" s="329"/>
      <c r="D46" s="329"/>
      <c r="E46" s="329"/>
      <c r="F46" s="329"/>
      <c r="G46" s="329"/>
      <c r="H46" s="329"/>
      <c r="I46" s="329"/>
      <c r="J46" s="329"/>
      <c r="K46" s="329"/>
      <c r="L46" s="329"/>
      <c r="M46" s="329"/>
      <c r="N46" s="329"/>
      <c r="O46" s="329"/>
      <c r="P46" s="329"/>
      <c r="Q46" s="329"/>
      <c r="R46" s="329"/>
      <c r="S46" s="549"/>
      <c r="T46" s="150"/>
      <c r="U46" s="476"/>
      <c r="V46" s="1392"/>
      <c r="W46" s="1392"/>
      <c r="X46" s="1392"/>
      <c r="Y46" s="1392"/>
      <c r="Z46" s="1392"/>
      <c r="AA46" s="1392"/>
      <c r="AB46" s="1392"/>
      <c r="AC46" s="1392"/>
      <c r="AD46" s="1392"/>
      <c r="AE46" s="1392"/>
      <c r="AF46" s="1392"/>
      <c r="AG46" s="1392"/>
      <c r="AH46" s="1392"/>
      <c r="AI46" s="1392"/>
      <c r="AJ46" s="413"/>
      <c r="AQ46" s="350" t="b">
        <v>0</v>
      </c>
      <c r="AR46" s="350" t="s">
        <v>992</v>
      </c>
      <c r="AS46" s="350" t="str">
        <f>IF(AQ46=TRUE,"＜Sulfur Dyed＞pH &amp; tearing(bursting) strength test after jungle test is required. There is dry rubbing special cases standard."&amp;CHAR(10),"")</f>
        <v/>
      </c>
      <c r="AU46" s="350" t="b">
        <v>0</v>
      </c>
      <c r="AV46" s="350" t="s">
        <v>774</v>
      </c>
      <c r="AX46" s="350" t="b">
        <v>0</v>
      </c>
      <c r="AY46" s="350" t="s">
        <v>784</v>
      </c>
    </row>
    <row r="47" spans="1:69" ht="18" customHeight="1" thickBot="1" x14ac:dyDescent="0.2">
      <c r="B47" s="1402" t="s">
        <v>1130</v>
      </c>
      <c r="C47" s="1403"/>
      <c r="D47" s="1403"/>
      <c r="E47" s="1403"/>
      <c r="F47" s="1404" t="s">
        <v>507</v>
      </c>
      <c r="G47" s="1404"/>
      <c r="H47" s="1404"/>
      <c r="I47" s="1404"/>
      <c r="J47" s="1404"/>
      <c r="K47" s="1404"/>
      <c r="L47" s="1404"/>
      <c r="M47" s="1404"/>
      <c r="N47" s="1404"/>
      <c r="O47" s="1404"/>
      <c r="P47" s="1404"/>
      <c r="Q47" s="1404"/>
      <c r="R47" s="1404"/>
      <c r="S47" s="1405"/>
      <c r="T47" s="150"/>
      <c r="U47" s="1422" t="s">
        <v>991</v>
      </c>
      <c r="V47" s="1423"/>
      <c r="W47" s="1423"/>
      <c r="X47" s="1423"/>
      <c r="Y47" s="1423"/>
      <c r="Z47" s="1423"/>
      <c r="AA47" s="1424"/>
      <c r="AB47" s="1425"/>
      <c r="AC47" s="901"/>
      <c r="AD47" s="901"/>
      <c r="AE47" s="901"/>
      <c r="AF47" s="901"/>
      <c r="AG47" s="901"/>
      <c r="AH47" s="901"/>
      <c r="AI47" s="901"/>
      <c r="AJ47" s="902"/>
      <c r="AQ47" s="350" t="b">
        <v>0</v>
      </c>
      <c r="AR47" s="350" t="s">
        <v>994</v>
      </c>
      <c r="AS47" s="350" t="str">
        <f>IF(AQ47=TRUE,"＜FFace Raised＞Special standard value for wet rubbing exists. Test items for physical performance change."&amp;CHAR(10),"")</f>
        <v/>
      </c>
      <c r="AU47" s="350" t="b">
        <v>0</v>
      </c>
      <c r="AV47" s="350" t="s">
        <v>775</v>
      </c>
      <c r="AX47" s="350" t="b">
        <v>0</v>
      </c>
      <c r="AY47" s="350" t="s">
        <v>785</v>
      </c>
    </row>
    <row r="48" spans="1:69" ht="18" customHeight="1" x14ac:dyDescent="0.15">
      <c r="B48" s="486"/>
      <c r="C48" s="487"/>
      <c r="D48" s="487"/>
      <c r="E48" s="487"/>
      <c r="F48" s="487"/>
      <c r="G48" s="487"/>
      <c r="H48" s="487"/>
      <c r="I48" s="487"/>
      <c r="J48" s="487"/>
      <c r="K48" s="487"/>
      <c r="L48" s="487"/>
      <c r="M48" s="487"/>
      <c r="N48" s="487"/>
      <c r="O48" s="487"/>
      <c r="P48" s="487"/>
      <c r="Q48" s="487"/>
      <c r="R48" s="487"/>
      <c r="S48" s="488"/>
      <c r="T48" s="150"/>
      <c r="U48" s="1426" t="s">
        <v>1131</v>
      </c>
      <c r="V48" s="1427"/>
      <c r="W48" s="1427"/>
      <c r="X48" s="1427"/>
      <c r="Y48" s="1427"/>
      <c r="Z48" s="1428"/>
      <c r="AA48" s="1428"/>
      <c r="AB48" s="1428"/>
      <c r="AC48" s="1428"/>
      <c r="AD48" s="1428"/>
      <c r="AE48" s="1428"/>
      <c r="AF48" s="1428"/>
      <c r="AG48" s="1428"/>
      <c r="AH48" s="1428"/>
      <c r="AI48" s="1428"/>
      <c r="AJ48" s="1429"/>
      <c r="AQ48" s="350" t="b">
        <v>0</v>
      </c>
      <c r="AR48" s="350" t="s">
        <v>995</v>
      </c>
      <c r="AS48" s="350" t="str">
        <f>IF(AQ48=TRUE,"＜BBack Raised＞Special standard value for wet rubbing exists. Test items for physical performance change."&amp;CHAR(10),"")</f>
        <v/>
      </c>
      <c r="AU48" s="350" t="b">
        <v>0</v>
      </c>
      <c r="AV48" s="350" t="s">
        <v>776</v>
      </c>
      <c r="AX48" s="350" t="b">
        <v>0</v>
      </c>
      <c r="AY48" s="350" t="s">
        <v>786</v>
      </c>
    </row>
    <row r="49" spans="2:58" ht="18" customHeight="1" x14ac:dyDescent="0.15">
      <c r="B49" s="486"/>
      <c r="C49" s="487"/>
      <c r="D49" s="487"/>
      <c r="E49" s="487"/>
      <c r="F49" s="487"/>
      <c r="G49" s="487"/>
      <c r="H49" s="487"/>
      <c r="I49" s="487"/>
      <c r="J49" s="487"/>
      <c r="K49" s="487"/>
      <c r="L49" s="487"/>
      <c r="M49" s="487"/>
      <c r="N49" s="487"/>
      <c r="O49" s="487"/>
      <c r="P49" s="487"/>
      <c r="Q49" s="487"/>
      <c r="R49" s="487"/>
      <c r="S49" s="488"/>
      <c r="T49" s="44"/>
      <c r="U49" s="607"/>
      <c r="V49" s="608"/>
      <c r="W49" s="608"/>
      <c r="X49" s="608"/>
      <c r="Y49" s="608"/>
      <c r="Z49" s="608"/>
      <c r="AA49" s="608"/>
      <c r="AB49" s="608"/>
      <c r="AC49" s="608"/>
      <c r="AD49" s="608"/>
      <c r="AE49" s="608"/>
      <c r="AF49" s="608"/>
      <c r="AG49" s="608"/>
      <c r="AH49" s="608"/>
      <c r="AI49" s="608"/>
      <c r="AJ49" s="609"/>
      <c r="AQ49" s="350" t="b">
        <v>0</v>
      </c>
      <c r="AR49" s="350" t="s">
        <v>997</v>
      </c>
      <c r="AS49" s="350" t="str">
        <f>IF(AQ49=TRUE,"＜Metal w/Coating＞Aging treatment is required before nickle extraction. "&amp;CHAR(10),"")</f>
        <v/>
      </c>
      <c r="AU49" s="350" t="b">
        <v>0</v>
      </c>
      <c r="AV49" s="350" t="s">
        <v>777</v>
      </c>
      <c r="AX49" s="350" t="b">
        <v>0</v>
      </c>
      <c r="AY49" s="350" t="s">
        <v>221</v>
      </c>
    </row>
    <row r="50" spans="2:58" ht="18" customHeight="1" thickBot="1" x14ac:dyDescent="0.2">
      <c r="B50" s="1413" t="s">
        <v>1119</v>
      </c>
      <c r="C50" s="1414"/>
      <c r="D50" s="1414"/>
      <c r="E50" s="1414"/>
      <c r="F50" s="1414"/>
      <c r="G50" s="1414"/>
      <c r="H50" s="550"/>
      <c r="I50" s="550"/>
      <c r="J50" s="550"/>
      <c r="K50" s="550"/>
      <c r="L50" s="1415" t="str">
        <f>AS61</f>
        <v/>
      </c>
      <c r="M50" s="1415"/>
      <c r="N50" s="1415"/>
      <c r="O50" s="1415"/>
      <c r="P50" s="1415"/>
      <c r="Q50" s="1415"/>
      <c r="R50" s="1415"/>
      <c r="S50" s="1416"/>
      <c r="T50" s="47"/>
      <c r="U50" s="607"/>
      <c r="V50" s="608"/>
      <c r="W50" s="608"/>
      <c r="X50" s="608"/>
      <c r="Y50" s="608"/>
      <c r="Z50" s="608"/>
      <c r="AA50" s="608"/>
      <c r="AB50" s="608"/>
      <c r="AC50" s="608"/>
      <c r="AD50" s="608"/>
      <c r="AE50" s="608"/>
      <c r="AF50" s="608"/>
      <c r="AG50" s="608"/>
      <c r="AH50" s="608"/>
      <c r="AI50" s="608"/>
      <c r="AJ50" s="609"/>
      <c r="AQ50" s="350" t="b">
        <v>0</v>
      </c>
      <c r="AR50" s="350" t="s">
        <v>1122</v>
      </c>
      <c r="AS50" s="350" t="str">
        <f>IF(AQ50=TRUE,"＜Woven less than 1d other than Plain Weave＞Add pilling resistance test (1096E Method Modified). "&amp;CHAR(10),"")</f>
        <v/>
      </c>
      <c r="AU50" s="350" t="b">
        <v>0</v>
      </c>
      <c r="AV50" s="350" t="s">
        <v>778</v>
      </c>
      <c r="AX50" s="350" t="b">
        <v>0</v>
      </c>
      <c r="AY50" s="350" t="s">
        <v>222</v>
      </c>
    </row>
    <row r="51" spans="2:58" ht="18" customHeight="1" x14ac:dyDescent="0.15">
      <c r="B51" s="598" t="s">
        <v>164</v>
      </c>
      <c r="C51" s="1406" t="s">
        <v>573</v>
      </c>
      <c r="D51" s="1407"/>
      <c r="E51" s="1408" t="s">
        <v>165</v>
      </c>
      <c r="F51" s="1409"/>
      <c r="G51" s="1409"/>
      <c r="H51" s="1409"/>
      <c r="I51" s="1409"/>
      <c r="J51" s="1409"/>
      <c r="K51" s="1410"/>
      <c r="L51" s="1411" t="s">
        <v>573</v>
      </c>
      <c r="M51" s="1407"/>
      <c r="N51" s="1408" t="s">
        <v>165</v>
      </c>
      <c r="O51" s="1409"/>
      <c r="P51" s="1409"/>
      <c r="Q51" s="1409"/>
      <c r="R51" s="1409"/>
      <c r="S51" s="1412"/>
      <c r="T51" s="47"/>
      <c r="U51" s="607"/>
      <c r="V51" s="608"/>
      <c r="W51" s="608"/>
      <c r="X51" s="608"/>
      <c r="Y51" s="608"/>
      <c r="Z51" s="608"/>
      <c r="AA51" s="608"/>
      <c r="AB51" s="608"/>
      <c r="AC51" s="608"/>
      <c r="AD51" s="608"/>
      <c r="AE51" s="608"/>
      <c r="AF51" s="608"/>
      <c r="AG51" s="608"/>
      <c r="AH51" s="608"/>
      <c r="AI51" s="608"/>
      <c r="AJ51" s="609"/>
      <c r="AK51" s="20"/>
      <c r="AQ51" s="350" t="b">
        <v>0</v>
      </c>
      <c r="AR51" s="350" t="s">
        <v>996</v>
      </c>
      <c r="AS51" s="350" t="str">
        <f>IF(AQ51=TRUE,"＜Double Knitted Structure＞When it is cut &amp; sew bottom, add pilling resistance test (1096E Method Modified)."&amp;CHAR(10),"")</f>
        <v/>
      </c>
      <c r="AU51" s="350" t="b">
        <v>0</v>
      </c>
      <c r="AV51" s="350" t="s">
        <v>779</v>
      </c>
      <c r="AX51" s="350" t="b">
        <v>0</v>
      </c>
      <c r="AY51" s="350" t="s">
        <v>787</v>
      </c>
    </row>
    <row r="52" spans="2:58" ht="18" customHeight="1" x14ac:dyDescent="0.15">
      <c r="B52" s="599"/>
      <c r="C52" s="874"/>
      <c r="D52" s="875"/>
      <c r="E52" s="855"/>
      <c r="F52" s="855"/>
      <c r="G52" s="855"/>
      <c r="H52" s="855"/>
      <c r="I52" s="855"/>
      <c r="J52" s="855"/>
      <c r="K52" s="1190"/>
      <c r="L52" s="874"/>
      <c r="M52" s="875"/>
      <c r="N52" s="855"/>
      <c r="O52" s="855"/>
      <c r="P52" s="855"/>
      <c r="Q52" s="855"/>
      <c r="R52" s="852"/>
      <c r="S52" s="856"/>
      <c r="T52" s="47"/>
      <c r="U52" s="607"/>
      <c r="V52" s="608"/>
      <c r="W52" s="608"/>
      <c r="X52" s="608"/>
      <c r="Y52" s="608"/>
      <c r="Z52" s="608"/>
      <c r="AA52" s="608"/>
      <c r="AB52" s="608"/>
      <c r="AC52" s="608"/>
      <c r="AD52" s="608"/>
      <c r="AE52" s="608"/>
      <c r="AF52" s="608"/>
      <c r="AG52" s="608"/>
      <c r="AH52" s="608"/>
      <c r="AI52" s="608"/>
      <c r="AJ52" s="609"/>
      <c r="AK52" s="20"/>
      <c r="AQ52" s="350" t="b">
        <v>0</v>
      </c>
      <c r="AR52" s="350" t="s">
        <v>998</v>
      </c>
      <c r="AS52" s="350" t="str">
        <f>IF(AQ52=TRUE,"&lt;Interlining w/Polyamide Binder&gt;Yellowing test is required in case of using white interlining."&amp;CHAR(10),"")</f>
        <v/>
      </c>
      <c r="AU52" s="350" t="b">
        <v>0</v>
      </c>
      <c r="AV52" s="350" t="s">
        <v>632</v>
      </c>
      <c r="AX52" s="350" t="b">
        <v>0</v>
      </c>
      <c r="AY52" s="350" t="s">
        <v>788</v>
      </c>
    </row>
    <row r="53" spans="2:58" ht="18" customHeight="1" x14ac:dyDescent="0.15">
      <c r="B53" s="599"/>
      <c r="C53" s="617"/>
      <c r="D53" s="618"/>
      <c r="E53" s="612"/>
      <c r="F53" s="612"/>
      <c r="G53" s="612"/>
      <c r="H53" s="612"/>
      <c r="I53" s="612"/>
      <c r="J53" s="612"/>
      <c r="K53" s="613"/>
      <c r="L53" s="617"/>
      <c r="M53" s="618"/>
      <c r="N53" s="612"/>
      <c r="O53" s="612"/>
      <c r="P53" s="612"/>
      <c r="Q53" s="612"/>
      <c r="R53" s="736"/>
      <c r="S53" s="737"/>
      <c r="T53" s="45"/>
      <c r="U53" s="607"/>
      <c r="V53" s="608"/>
      <c r="W53" s="608"/>
      <c r="X53" s="608"/>
      <c r="Y53" s="608"/>
      <c r="Z53" s="608"/>
      <c r="AA53" s="608"/>
      <c r="AB53" s="608"/>
      <c r="AC53" s="608"/>
      <c r="AD53" s="608"/>
      <c r="AE53" s="608"/>
      <c r="AF53" s="608"/>
      <c r="AG53" s="608"/>
      <c r="AH53" s="608"/>
      <c r="AI53" s="608"/>
      <c r="AJ53" s="609"/>
      <c r="AK53" s="20"/>
      <c r="AQ53" s="350" t="b">
        <v>0</v>
      </c>
      <c r="AR53" s="350" t="s">
        <v>999</v>
      </c>
      <c r="AS53" s="350" t="str">
        <f>IF(AQ53=TRUE,"&lt;Elastic Tape for Shoulder Strap&gt;Be careful for standard value of elastic durability test."&amp;CHAR(10),"")</f>
        <v/>
      </c>
      <c r="AU53" s="350" t="b">
        <v>0</v>
      </c>
      <c r="AV53" s="255" t="s">
        <v>633</v>
      </c>
      <c r="AX53" s="350" t="b">
        <v>0</v>
      </c>
      <c r="AY53" s="350" t="s">
        <v>223</v>
      </c>
    </row>
    <row r="54" spans="2:58" ht="18" customHeight="1" x14ac:dyDescent="0.15">
      <c r="B54" s="599"/>
      <c r="C54" s="617"/>
      <c r="D54" s="618"/>
      <c r="E54" s="612"/>
      <c r="F54" s="612"/>
      <c r="G54" s="612"/>
      <c r="H54" s="612"/>
      <c r="I54" s="612"/>
      <c r="J54" s="612"/>
      <c r="K54" s="613"/>
      <c r="L54" s="617"/>
      <c r="M54" s="618"/>
      <c r="N54" s="612"/>
      <c r="O54" s="612"/>
      <c r="P54" s="612"/>
      <c r="Q54" s="612"/>
      <c r="R54" s="736"/>
      <c r="S54" s="737"/>
      <c r="T54" s="33"/>
      <c r="U54" s="607"/>
      <c r="V54" s="608"/>
      <c r="W54" s="608"/>
      <c r="X54" s="608"/>
      <c r="Y54" s="608"/>
      <c r="Z54" s="608"/>
      <c r="AA54" s="608"/>
      <c r="AB54" s="608"/>
      <c r="AC54" s="608"/>
      <c r="AD54" s="608"/>
      <c r="AE54" s="608"/>
      <c r="AF54" s="608"/>
      <c r="AG54" s="608"/>
      <c r="AH54" s="608"/>
      <c r="AI54" s="608"/>
      <c r="AJ54" s="609"/>
      <c r="AK54" s="151"/>
      <c r="AO54" s="32"/>
      <c r="AP54" s="16"/>
      <c r="AQ54" s="350" t="b">
        <v>0</v>
      </c>
      <c r="AR54" s="350" t="s">
        <v>1000</v>
      </c>
      <c r="AS54" s="350" t="str">
        <f>IF(AQ54=TRUE,"＜Conductive Fiber Used＞Add JIS L 1094 Method C when Method B passed and Method A failed."&amp;CHAR(10),"")</f>
        <v/>
      </c>
      <c r="AT54" s="392"/>
      <c r="AU54" s="350" t="b">
        <v>0</v>
      </c>
      <c r="AV54" s="255" t="s">
        <v>634</v>
      </c>
      <c r="AW54" s="392"/>
      <c r="AX54" s="18"/>
      <c r="AY54" s="18"/>
      <c r="AZ54" s="392"/>
      <c r="BA54" s="392"/>
      <c r="BB54" s="392"/>
      <c r="BC54" s="392"/>
      <c r="BD54" s="392"/>
      <c r="BE54" s="392"/>
      <c r="BF54" s="392"/>
    </row>
    <row r="55" spans="2:58" ht="18" customHeight="1" x14ac:dyDescent="0.15">
      <c r="B55" s="599"/>
      <c r="C55" s="617"/>
      <c r="D55" s="618"/>
      <c r="E55" s="612"/>
      <c r="F55" s="612"/>
      <c r="G55" s="612"/>
      <c r="H55" s="612"/>
      <c r="I55" s="612"/>
      <c r="J55" s="612"/>
      <c r="K55" s="613"/>
      <c r="L55" s="617"/>
      <c r="M55" s="618"/>
      <c r="N55" s="612"/>
      <c r="O55" s="612"/>
      <c r="P55" s="612"/>
      <c r="Q55" s="612"/>
      <c r="R55" s="736"/>
      <c r="S55" s="737"/>
      <c r="T55" s="33"/>
      <c r="U55" s="607"/>
      <c r="V55" s="608"/>
      <c r="W55" s="608"/>
      <c r="X55" s="608"/>
      <c r="Y55" s="608"/>
      <c r="Z55" s="608"/>
      <c r="AA55" s="608"/>
      <c r="AB55" s="608"/>
      <c r="AC55" s="608"/>
      <c r="AD55" s="608"/>
      <c r="AE55" s="608"/>
      <c r="AF55" s="608"/>
      <c r="AG55" s="608"/>
      <c r="AH55" s="608"/>
      <c r="AI55" s="608"/>
      <c r="AJ55" s="609"/>
      <c r="AK55" s="151"/>
      <c r="AM55" s="391"/>
      <c r="AO55" s="32"/>
      <c r="AP55" s="17"/>
      <c r="AQ55" s="395"/>
      <c r="AT55" s="395"/>
      <c r="AU55" s="395"/>
      <c r="AV55" s="395"/>
      <c r="AW55" s="395"/>
      <c r="AX55" s="18"/>
      <c r="AY55" s="18"/>
      <c r="AZ55" s="395"/>
      <c r="BA55" s="1417"/>
      <c r="BB55" s="1417"/>
      <c r="BC55" s="1417"/>
      <c r="BD55" s="1417"/>
      <c r="BE55" s="1417"/>
      <c r="BF55" s="1417"/>
    </row>
    <row r="56" spans="2:58" ht="18" customHeight="1" x14ac:dyDescent="0.15">
      <c r="B56" s="599"/>
      <c r="C56" s="617"/>
      <c r="D56" s="618"/>
      <c r="E56" s="612"/>
      <c r="F56" s="612"/>
      <c r="G56" s="612"/>
      <c r="H56" s="612"/>
      <c r="I56" s="612"/>
      <c r="J56" s="612"/>
      <c r="K56" s="613"/>
      <c r="L56" s="617"/>
      <c r="M56" s="618"/>
      <c r="N56" s="612"/>
      <c r="O56" s="612"/>
      <c r="P56" s="612"/>
      <c r="Q56" s="612"/>
      <c r="R56" s="736"/>
      <c r="S56" s="737"/>
      <c r="T56" s="33"/>
      <c r="U56" s="607"/>
      <c r="V56" s="608"/>
      <c r="W56" s="608"/>
      <c r="X56" s="608"/>
      <c r="Y56" s="608"/>
      <c r="Z56" s="608"/>
      <c r="AA56" s="608"/>
      <c r="AB56" s="608"/>
      <c r="AC56" s="608"/>
      <c r="AD56" s="608"/>
      <c r="AE56" s="608"/>
      <c r="AF56" s="608"/>
      <c r="AG56" s="608"/>
      <c r="AH56" s="608"/>
      <c r="AI56" s="608"/>
      <c r="AJ56" s="609"/>
      <c r="AK56" s="23"/>
      <c r="AO56" s="32"/>
      <c r="AP56" s="17"/>
      <c r="AQ56" s="339" t="s">
        <v>769</v>
      </c>
      <c r="AR56" s="339" t="s">
        <v>375</v>
      </c>
      <c r="AS56" s="339" t="s">
        <v>376</v>
      </c>
      <c r="AT56" s="395"/>
      <c r="AU56" s="395"/>
      <c r="AV56" s="395"/>
      <c r="AW56" s="395"/>
      <c r="AX56" s="18"/>
      <c r="AY56" s="395"/>
      <c r="AZ56" s="395"/>
      <c r="BA56" s="1417"/>
      <c r="BB56" s="1417"/>
      <c r="BC56" s="1417"/>
      <c r="BD56" s="1417"/>
      <c r="BE56" s="1417"/>
      <c r="BF56" s="1417"/>
    </row>
    <row r="57" spans="2:58" ht="18" customHeight="1" x14ac:dyDescent="0.15">
      <c r="B57" s="599"/>
      <c r="C57" s="617"/>
      <c r="D57" s="618"/>
      <c r="E57" s="612"/>
      <c r="F57" s="612"/>
      <c r="G57" s="612"/>
      <c r="H57" s="612"/>
      <c r="I57" s="612"/>
      <c r="J57" s="612"/>
      <c r="K57" s="613"/>
      <c r="L57" s="617"/>
      <c r="M57" s="618"/>
      <c r="N57" s="612"/>
      <c r="O57" s="612"/>
      <c r="P57" s="612"/>
      <c r="Q57" s="612"/>
      <c r="R57" s="736"/>
      <c r="S57" s="737"/>
      <c r="T57" s="33"/>
      <c r="U57" s="607"/>
      <c r="V57" s="608"/>
      <c r="W57" s="608"/>
      <c r="X57" s="608"/>
      <c r="Y57" s="608"/>
      <c r="Z57" s="608"/>
      <c r="AA57" s="608"/>
      <c r="AB57" s="608"/>
      <c r="AC57" s="608"/>
      <c r="AD57" s="608"/>
      <c r="AE57" s="608"/>
      <c r="AF57" s="608"/>
      <c r="AG57" s="608"/>
      <c r="AH57" s="608"/>
      <c r="AI57" s="608"/>
      <c r="AJ57" s="609"/>
      <c r="AK57" s="23"/>
      <c r="AO57" s="32"/>
      <c r="AP57" s="17"/>
      <c r="AQ57" s="14" t="b">
        <v>0</v>
      </c>
      <c r="AR57" s="14" t="s">
        <v>1102</v>
      </c>
      <c r="AS57" s="14" t="str">
        <f>IF(AQ57=TRUE,"＜One wash＞PH test is required in garment tests."&amp;CHAR(10),"")</f>
        <v/>
      </c>
      <c r="AT57" s="395"/>
      <c r="AU57" s="395" t="s">
        <v>635</v>
      </c>
      <c r="AV57" s="339" t="s">
        <v>504</v>
      </c>
      <c r="AW57" s="395"/>
      <c r="AX57" s="18"/>
      <c r="AY57" s="395"/>
      <c r="AZ57" s="395"/>
      <c r="BA57" s="1417"/>
      <c r="BB57" s="1417"/>
      <c r="BC57" s="1417"/>
      <c r="BD57" s="1417"/>
      <c r="BE57" s="1417"/>
      <c r="BF57" s="1417"/>
    </row>
    <row r="58" spans="2:58" ht="18" customHeight="1" x14ac:dyDescent="0.15">
      <c r="B58" s="599"/>
      <c r="C58" s="617"/>
      <c r="D58" s="618"/>
      <c r="E58" s="612"/>
      <c r="F58" s="612"/>
      <c r="G58" s="612"/>
      <c r="H58" s="612"/>
      <c r="I58" s="612"/>
      <c r="J58" s="612"/>
      <c r="K58" s="613"/>
      <c r="L58" s="617"/>
      <c r="M58" s="618"/>
      <c r="N58" s="612"/>
      <c r="O58" s="612"/>
      <c r="P58" s="612"/>
      <c r="Q58" s="612"/>
      <c r="R58" s="736"/>
      <c r="S58" s="737"/>
      <c r="T58" s="33"/>
      <c r="U58" s="607"/>
      <c r="V58" s="608"/>
      <c r="W58" s="608"/>
      <c r="X58" s="608"/>
      <c r="Y58" s="608"/>
      <c r="Z58" s="608"/>
      <c r="AA58" s="608"/>
      <c r="AB58" s="608"/>
      <c r="AC58" s="608"/>
      <c r="AD58" s="608"/>
      <c r="AE58" s="608"/>
      <c r="AF58" s="608"/>
      <c r="AG58" s="608"/>
      <c r="AH58" s="608"/>
      <c r="AI58" s="608"/>
      <c r="AJ58" s="609"/>
      <c r="AK58" s="23"/>
      <c r="AO58" s="32"/>
      <c r="AP58" s="17"/>
      <c r="AQ58" s="14" t="b">
        <v>0</v>
      </c>
      <c r="AR58" s="14" t="s">
        <v>1103</v>
      </c>
      <c r="AS58" s="14" t="str">
        <f>IF(AQ58=TRUE,"＜Used wash＞PH test and Tearing Strength for 3 parts are required in garment tests, Bursting Strength of 4th Dept bottoms."&amp;CHAR(10),"")</f>
        <v/>
      </c>
      <c r="AT58" s="395"/>
      <c r="AU58" s="350">
        <v>1</v>
      </c>
      <c r="AV58" s="350" t="s">
        <v>636</v>
      </c>
      <c r="AW58" s="395"/>
      <c r="AX58" s="18"/>
      <c r="AY58" s="395"/>
      <c r="AZ58" s="395"/>
      <c r="BA58" s="1417"/>
      <c r="BB58" s="1417"/>
      <c r="BC58" s="1417"/>
      <c r="BD58" s="1417"/>
      <c r="BE58" s="1417"/>
      <c r="BF58" s="1417"/>
    </row>
    <row r="59" spans="2:58" ht="18" customHeight="1" x14ac:dyDescent="0.15">
      <c r="B59" s="599"/>
      <c r="C59" s="617"/>
      <c r="D59" s="618"/>
      <c r="E59" s="612"/>
      <c r="F59" s="612"/>
      <c r="G59" s="612"/>
      <c r="H59" s="612"/>
      <c r="I59" s="612"/>
      <c r="J59" s="612"/>
      <c r="K59" s="613"/>
      <c r="L59" s="617"/>
      <c r="M59" s="618"/>
      <c r="N59" s="612"/>
      <c r="O59" s="612"/>
      <c r="P59" s="612"/>
      <c r="Q59" s="612"/>
      <c r="R59" s="736"/>
      <c r="S59" s="737"/>
      <c r="T59" s="33"/>
      <c r="U59" s="607"/>
      <c r="V59" s="608"/>
      <c r="W59" s="608"/>
      <c r="X59" s="608"/>
      <c r="Y59" s="608"/>
      <c r="Z59" s="608"/>
      <c r="AA59" s="608"/>
      <c r="AB59" s="608"/>
      <c r="AC59" s="608"/>
      <c r="AD59" s="608"/>
      <c r="AE59" s="608"/>
      <c r="AF59" s="608"/>
      <c r="AG59" s="608"/>
      <c r="AH59" s="608"/>
      <c r="AI59" s="608"/>
      <c r="AJ59" s="609"/>
      <c r="AK59" s="151"/>
      <c r="AO59" s="32"/>
      <c r="AP59" s="17"/>
      <c r="AQ59" s="11"/>
      <c r="AR59" s="11"/>
      <c r="AS59" s="11"/>
      <c r="AU59" s="350">
        <v>1</v>
      </c>
      <c r="AV59" s="350" t="s">
        <v>5</v>
      </c>
      <c r="AW59" s="395"/>
      <c r="AX59" s="18"/>
      <c r="AY59" s="395"/>
      <c r="AZ59" s="395"/>
      <c r="BA59" s="1417"/>
      <c r="BB59" s="1417"/>
      <c r="BC59" s="1417"/>
      <c r="BD59" s="1417"/>
      <c r="BE59" s="1417"/>
      <c r="BF59" s="1417"/>
    </row>
    <row r="60" spans="2:58" ht="18" customHeight="1" thickBot="1" x14ac:dyDescent="0.2">
      <c r="B60" s="600"/>
      <c r="C60" s="883"/>
      <c r="D60" s="884"/>
      <c r="E60" s="880"/>
      <c r="F60" s="880"/>
      <c r="G60" s="880"/>
      <c r="H60" s="880"/>
      <c r="I60" s="880"/>
      <c r="J60" s="880"/>
      <c r="K60" s="881"/>
      <c r="L60" s="883"/>
      <c r="M60" s="884"/>
      <c r="N60" s="880"/>
      <c r="O60" s="880"/>
      <c r="P60" s="880"/>
      <c r="Q60" s="880"/>
      <c r="R60" s="931"/>
      <c r="S60" s="932"/>
      <c r="T60" s="33"/>
      <c r="U60" s="607"/>
      <c r="V60" s="608"/>
      <c r="W60" s="608"/>
      <c r="X60" s="608"/>
      <c r="Y60" s="608"/>
      <c r="Z60" s="608"/>
      <c r="AA60" s="608"/>
      <c r="AB60" s="608"/>
      <c r="AC60" s="608"/>
      <c r="AD60" s="608"/>
      <c r="AE60" s="608"/>
      <c r="AF60" s="608"/>
      <c r="AG60" s="608"/>
      <c r="AH60" s="608"/>
      <c r="AI60" s="608"/>
      <c r="AJ60" s="609"/>
      <c r="AQ60" s="132" t="s">
        <v>1108</v>
      </c>
      <c r="AR60" s="132" t="s">
        <v>504</v>
      </c>
      <c r="AS60" s="132" t="s">
        <v>376</v>
      </c>
      <c r="AU60" s="350">
        <v>2</v>
      </c>
      <c r="AV60" s="350" t="s">
        <v>11</v>
      </c>
    </row>
    <row r="61" spans="2:58" ht="18" customHeight="1" x14ac:dyDescent="0.15">
      <c r="B61" s="1418" t="s">
        <v>1123</v>
      </c>
      <c r="C61" s="1419"/>
      <c r="D61" s="1419"/>
      <c r="E61" s="1419"/>
      <c r="F61" s="1419"/>
      <c r="G61" s="1419"/>
      <c r="H61" s="1419"/>
      <c r="I61" s="1419"/>
      <c r="J61" s="1419"/>
      <c r="K61" s="1419"/>
      <c r="L61" s="1419"/>
      <c r="M61" s="1419"/>
      <c r="N61" s="1419"/>
      <c r="O61" s="1419"/>
      <c r="P61" s="1419"/>
      <c r="Q61" s="1419"/>
      <c r="R61" s="1419"/>
      <c r="S61" s="1420"/>
      <c r="T61" s="33"/>
      <c r="U61" s="607"/>
      <c r="V61" s="608"/>
      <c r="W61" s="608"/>
      <c r="X61" s="608"/>
      <c r="Y61" s="608"/>
      <c r="Z61" s="608"/>
      <c r="AA61" s="608"/>
      <c r="AB61" s="608"/>
      <c r="AC61" s="608"/>
      <c r="AD61" s="608"/>
      <c r="AE61" s="608"/>
      <c r="AF61" s="608"/>
      <c r="AG61" s="608"/>
      <c r="AH61" s="608"/>
      <c r="AI61" s="608"/>
      <c r="AJ61" s="609"/>
      <c r="AQ61" s="426">
        <v>2</v>
      </c>
      <c r="AR61" s="14" t="s">
        <v>1120</v>
      </c>
      <c r="AS61" s="14" t="str">
        <f>IF(AQ61=1,"Bursting Strength of 4th Dept Used wash","")</f>
        <v/>
      </c>
      <c r="AU61" s="350">
        <v>2</v>
      </c>
      <c r="AV61" s="350" t="s">
        <v>637</v>
      </c>
    </row>
    <row r="62" spans="2:58" ht="18" customHeight="1" x14ac:dyDescent="0.15">
      <c r="B62" s="601" t="str">
        <f>AS42&amp;AS43&amp;AS44&amp;AS45&amp;AS46&amp;AS47&amp;AS48&amp;AS51&amp;AS50&amp;AS49&amp;AS52&amp;AS53&amp;AS54&amp;AS57&amp;AS58</f>
        <v/>
      </c>
      <c r="C62" s="602"/>
      <c r="D62" s="602"/>
      <c r="E62" s="602"/>
      <c r="F62" s="602"/>
      <c r="G62" s="602"/>
      <c r="H62" s="602"/>
      <c r="I62" s="602"/>
      <c r="J62" s="602"/>
      <c r="K62" s="602"/>
      <c r="L62" s="602"/>
      <c r="M62" s="602"/>
      <c r="N62" s="602"/>
      <c r="O62" s="602"/>
      <c r="P62" s="602"/>
      <c r="Q62" s="602"/>
      <c r="R62" s="602"/>
      <c r="S62" s="603"/>
      <c r="T62" s="33"/>
      <c r="U62" s="607"/>
      <c r="V62" s="608"/>
      <c r="W62" s="608"/>
      <c r="X62" s="608"/>
      <c r="Y62" s="608"/>
      <c r="Z62" s="608"/>
      <c r="AA62" s="608"/>
      <c r="AB62" s="608"/>
      <c r="AC62" s="608"/>
      <c r="AD62" s="608"/>
      <c r="AE62" s="608"/>
      <c r="AF62" s="608"/>
      <c r="AG62" s="608"/>
      <c r="AH62" s="608"/>
      <c r="AI62" s="608"/>
      <c r="AJ62" s="609"/>
      <c r="AQ62" s="429"/>
      <c r="AR62" s="11"/>
      <c r="AS62" s="11"/>
      <c r="AU62" s="350">
        <v>1</v>
      </c>
      <c r="AV62" s="350" t="s">
        <v>19</v>
      </c>
    </row>
    <row r="63" spans="2:58" ht="18" customHeight="1" thickBot="1" x14ac:dyDescent="0.2">
      <c r="B63" s="604"/>
      <c r="C63" s="605"/>
      <c r="D63" s="605"/>
      <c r="E63" s="605"/>
      <c r="F63" s="605"/>
      <c r="G63" s="605"/>
      <c r="H63" s="605"/>
      <c r="I63" s="605"/>
      <c r="J63" s="605"/>
      <c r="K63" s="605"/>
      <c r="L63" s="605"/>
      <c r="M63" s="605"/>
      <c r="N63" s="605"/>
      <c r="O63" s="605"/>
      <c r="P63" s="605"/>
      <c r="Q63" s="605"/>
      <c r="R63" s="605"/>
      <c r="S63" s="606"/>
      <c r="T63" s="33"/>
      <c r="U63" s="898"/>
      <c r="V63" s="899"/>
      <c r="W63" s="899"/>
      <c r="X63" s="899"/>
      <c r="Y63" s="899"/>
      <c r="Z63" s="899"/>
      <c r="AA63" s="899"/>
      <c r="AB63" s="899"/>
      <c r="AC63" s="899"/>
      <c r="AD63" s="899"/>
      <c r="AE63" s="899"/>
      <c r="AF63" s="899"/>
      <c r="AG63" s="899"/>
      <c r="AH63" s="899"/>
      <c r="AI63" s="899"/>
      <c r="AJ63" s="900"/>
      <c r="AQ63" s="429"/>
      <c r="AR63" s="11"/>
      <c r="AS63" s="11"/>
    </row>
    <row r="64" spans="2:58" s="5" customFormat="1" ht="4.95" customHeight="1" thickBot="1" x14ac:dyDescent="0.2">
      <c r="B64" s="430"/>
      <c r="C64" s="430"/>
      <c r="D64" s="430"/>
      <c r="E64" s="430"/>
      <c r="F64" s="430"/>
      <c r="G64" s="430"/>
      <c r="H64" s="430"/>
      <c r="I64" s="430"/>
      <c r="J64" s="430"/>
      <c r="K64" s="430"/>
      <c r="L64" s="430"/>
      <c r="M64" s="430"/>
      <c r="N64" s="430"/>
      <c r="O64" s="430"/>
      <c r="P64" s="430"/>
      <c r="Q64" s="430"/>
      <c r="R64" s="430"/>
      <c r="S64" s="430"/>
      <c r="T64" s="46"/>
      <c r="U64" s="591"/>
      <c r="V64" s="591"/>
      <c r="W64" s="591"/>
      <c r="X64" s="591"/>
      <c r="Y64" s="591"/>
      <c r="Z64" s="591"/>
      <c r="AA64" s="591"/>
      <c r="AB64" s="591"/>
      <c r="AC64" s="591"/>
      <c r="AD64" s="591"/>
      <c r="AE64" s="592"/>
      <c r="AF64" s="592"/>
      <c r="AG64" s="592"/>
      <c r="AH64" s="592"/>
      <c r="AI64" s="592"/>
      <c r="AJ64" s="592"/>
      <c r="AQ64" s="429"/>
      <c r="AR64" s="11"/>
      <c r="AS64" s="11"/>
    </row>
    <row r="65" spans="1:45" s="5" customFormat="1" ht="13.5" customHeight="1" thickBot="1" x14ac:dyDescent="0.2">
      <c r="A65" s="163"/>
      <c r="B65" s="872" t="s">
        <v>89</v>
      </c>
      <c r="C65" s="873"/>
      <c r="D65" s="873"/>
      <c r="E65" s="873"/>
      <c r="F65" s="882" t="s">
        <v>90</v>
      </c>
      <c r="G65" s="882"/>
      <c r="H65" s="882"/>
      <c r="I65" s="873"/>
      <c r="J65" s="873"/>
      <c r="K65" s="873"/>
      <c r="L65" s="873"/>
      <c r="M65" s="873"/>
      <c r="N65" s="873"/>
      <c r="O65" s="873"/>
      <c r="P65" s="464"/>
      <c r="Q65" s="882" t="s">
        <v>91</v>
      </c>
      <c r="R65" s="882"/>
      <c r="S65" s="882"/>
      <c r="T65" s="465"/>
      <c r="U65" s="873"/>
      <c r="V65" s="873"/>
      <c r="W65" s="873"/>
      <c r="X65" s="873"/>
      <c r="Y65" s="873"/>
      <c r="Z65" s="930"/>
      <c r="AA65" s="927" t="s">
        <v>93</v>
      </c>
      <c r="AB65" s="927"/>
      <c r="AC65" s="927"/>
      <c r="AD65" s="927"/>
      <c r="AE65" s="928"/>
      <c r="AF65" s="928"/>
      <c r="AG65" s="928"/>
      <c r="AH65" s="928"/>
      <c r="AI65" s="928"/>
      <c r="AJ65" s="929"/>
      <c r="AK65" s="163"/>
      <c r="AQ65" s="429"/>
      <c r="AR65" s="11"/>
      <c r="AS65" s="11"/>
    </row>
    <row r="66" spans="1:45" ht="4.95" customHeight="1" x14ac:dyDescent="0.1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Q66" s="339" t="s">
        <v>769</v>
      </c>
      <c r="AR66" s="339" t="s">
        <v>375</v>
      </c>
      <c r="AS66" s="339" t="s">
        <v>376</v>
      </c>
    </row>
    <row r="67" spans="1:45" ht="12" customHeight="1" x14ac:dyDescent="0.15">
      <c r="A67" s="22"/>
      <c r="B67" s="164" t="s">
        <v>26</v>
      </c>
      <c r="C67" s="165"/>
      <c r="D67" s="165"/>
      <c r="E67" s="165"/>
      <c r="F67" s="165"/>
      <c r="G67" s="165"/>
      <c r="H67" s="166"/>
      <c r="I67" s="167" t="s">
        <v>27</v>
      </c>
      <c r="J67" s="167"/>
      <c r="K67" s="167"/>
      <c r="L67" s="167"/>
      <c r="M67" s="167"/>
      <c r="N67" s="167"/>
      <c r="O67" s="167"/>
      <c r="P67" s="167"/>
      <c r="Q67" s="908" t="s">
        <v>28</v>
      </c>
      <c r="R67" s="467"/>
      <c r="S67" s="167"/>
      <c r="T67" s="167"/>
      <c r="U67" s="330"/>
      <c r="V67" s="914" t="s">
        <v>166</v>
      </c>
      <c r="W67" s="915"/>
      <c r="X67" s="915"/>
      <c r="Y67" s="916"/>
      <c r="Z67" s="915" t="s">
        <v>167</v>
      </c>
      <c r="AA67" s="915"/>
      <c r="AB67" s="915"/>
      <c r="AC67" s="915"/>
      <c r="AD67" s="916"/>
      <c r="AE67" s="913" t="s">
        <v>168</v>
      </c>
      <c r="AF67" s="913"/>
      <c r="AG67" s="913"/>
      <c r="AH67" s="913" t="s">
        <v>169</v>
      </c>
      <c r="AI67" s="913"/>
      <c r="AJ67" s="913"/>
      <c r="AK67" s="22"/>
      <c r="AQ67" s="350" t="b">
        <v>0</v>
      </c>
      <c r="AR67" s="365" t="s">
        <v>1001</v>
      </c>
      <c r="AS67" s="350" t="str">
        <f>IF(AQ67=TRUE,"Need to provide Material Specification Sheet","")</f>
        <v/>
      </c>
    </row>
    <row r="68" spans="1:45" ht="12" customHeight="1" x14ac:dyDescent="0.15">
      <c r="A68" s="30"/>
      <c r="B68" s="168" t="s">
        <v>29</v>
      </c>
      <c r="C68" s="169"/>
      <c r="D68" s="169"/>
      <c r="E68" s="169"/>
      <c r="F68" s="169"/>
      <c r="G68" s="169"/>
      <c r="H68" s="170"/>
      <c r="I68" s="171" t="s">
        <v>30</v>
      </c>
      <c r="J68" s="171"/>
      <c r="K68" s="171"/>
      <c r="L68" s="171"/>
      <c r="M68" s="171"/>
      <c r="N68" s="171"/>
      <c r="O68" s="171"/>
      <c r="P68" s="171"/>
      <c r="Q68" s="909"/>
      <c r="R68" s="469"/>
      <c r="S68" s="171"/>
      <c r="T68" s="171"/>
      <c r="U68" s="331"/>
      <c r="V68" s="920"/>
      <c r="W68" s="921"/>
      <c r="X68" s="921"/>
      <c r="Y68" s="922"/>
      <c r="Z68" s="921"/>
      <c r="AA68" s="921"/>
      <c r="AB68" s="921"/>
      <c r="AC68" s="921"/>
      <c r="AD68" s="922"/>
      <c r="AE68" s="912"/>
      <c r="AF68" s="912"/>
      <c r="AG68" s="912"/>
      <c r="AH68" s="912"/>
      <c r="AI68" s="912"/>
      <c r="AJ68" s="912"/>
      <c r="AK68" s="22"/>
      <c r="AQ68" s="275" t="b">
        <v>0</v>
      </c>
      <c r="AR68" s="283" t="s">
        <v>1002</v>
      </c>
      <c r="AS68" s="350" t="str">
        <f>IF(AQ68=TRUE,"Need to provide Material Specification Sheet","")</f>
        <v/>
      </c>
    </row>
    <row r="69" spans="1:45" ht="12" customHeight="1" x14ac:dyDescent="0.15">
      <c r="A69" s="30"/>
      <c r="B69" s="172"/>
      <c r="C69" s="169"/>
      <c r="D69" s="169"/>
      <c r="E69" s="169"/>
      <c r="F69" s="169"/>
      <c r="G69" s="169"/>
      <c r="H69" s="170"/>
      <c r="I69" s="171" t="s">
        <v>31</v>
      </c>
      <c r="J69" s="171"/>
      <c r="K69" s="171"/>
      <c r="L69" s="171"/>
      <c r="M69" s="171"/>
      <c r="N69" s="171"/>
      <c r="O69" s="171"/>
      <c r="P69" s="171"/>
      <c r="Q69" s="910"/>
      <c r="R69" s="332"/>
      <c r="S69" s="171"/>
      <c r="T69" s="171"/>
      <c r="U69" s="331"/>
      <c r="V69" s="920"/>
      <c r="W69" s="921"/>
      <c r="X69" s="921"/>
      <c r="Y69" s="922"/>
      <c r="Z69" s="921"/>
      <c r="AA69" s="921"/>
      <c r="AB69" s="921"/>
      <c r="AC69" s="921"/>
      <c r="AD69" s="922"/>
      <c r="AE69" s="912"/>
      <c r="AF69" s="912"/>
      <c r="AG69" s="912"/>
      <c r="AH69" s="912"/>
      <c r="AI69" s="912"/>
      <c r="AJ69" s="912"/>
      <c r="AK69" s="22"/>
      <c r="AQ69" s="275" t="b">
        <v>0</v>
      </c>
      <c r="AR69" s="283" t="s">
        <v>1003</v>
      </c>
      <c r="AS69" s="350" t="str">
        <f>IF(AQ69=TRUE,"Need to provide Material Specification Sheet and LENZING Certification","")</f>
        <v/>
      </c>
    </row>
    <row r="70" spans="1:45" ht="12" customHeight="1" x14ac:dyDescent="0.15">
      <c r="A70" s="30"/>
      <c r="B70" s="174"/>
      <c r="C70" s="175"/>
      <c r="D70" s="175"/>
      <c r="E70" s="175"/>
      <c r="F70" s="175"/>
      <c r="G70" s="175"/>
      <c r="H70" s="176"/>
      <c r="I70" s="177"/>
      <c r="J70" s="177"/>
      <c r="K70" s="177"/>
      <c r="L70" s="177"/>
      <c r="M70" s="177"/>
      <c r="N70" s="177"/>
      <c r="O70" s="177"/>
      <c r="P70" s="177"/>
      <c r="Q70" s="911"/>
      <c r="R70" s="333"/>
      <c r="S70" s="177"/>
      <c r="T70" s="177"/>
      <c r="U70" s="334"/>
      <c r="V70" s="923"/>
      <c r="W70" s="924"/>
      <c r="X70" s="924"/>
      <c r="Y70" s="925"/>
      <c r="Z70" s="924"/>
      <c r="AA70" s="924"/>
      <c r="AB70" s="924"/>
      <c r="AC70" s="924"/>
      <c r="AD70" s="925"/>
      <c r="AE70" s="912"/>
      <c r="AF70" s="912"/>
      <c r="AG70" s="912"/>
      <c r="AH70" s="912"/>
      <c r="AI70" s="912"/>
      <c r="AJ70" s="912"/>
      <c r="AK70" s="22"/>
    </row>
    <row r="71" spans="1:45" x14ac:dyDescent="0.15">
      <c r="A71" s="391"/>
      <c r="B71" s="391"/>
      <c r="C71" s="391"/>
      <c r="D71" s="391"/>
      <c r="E71" s="391"/>
      <c r="F71" s="725"/>
      <c r="G71" s="725"/>
      <c r="H71" s="725"/>
      <c r="I71" s="725"/>
      <c r="J71" s="725"/>
      <c r="K71" s="725"/>
      <c r="L71" s="725"/>
      <c r="M71" s="391"/>
      <c r="N71" s="391"/>
      <c r="O71" s="391"/>
      <c r="P71" s="391"/>
      <c r="Q71" s="391"/>
      <c r="R71" s="391"/>
      <c r="S71" s="391"/>
      <c r="T71" s="391"/>
      <c r="U71" s="391"/>
      <c r="V71" s="725"/>
      <c r="W71" s="725"/>
      <c r="X71" s="725"/>
      <c r="Y71" s="725"/>
      <c r="Z71" s="725"/>
      <c r="AA71" s="725"/>
      <c r="AB71" s="725"/>
      <c r="AC71" s="725"/>
      <c r="AD71" s="725"/>
      <c r="AE71" s="725"/>
      <c r="AF71" s="725"/>
      <c r="AG71" s="725"/>
      <c r="AH71" s="725"/>
      <c r="AI71" s="19"/>
      <c r="AJ71" s="19"/>
      <c r="AK71" s="19"/>
      <c r="AL71" s="19"/>
    </row>
    <row r="72" spans="1:45" x14ac:dyDescent="0.15">
      <c r="B72" s="391"/>
      <c r="C72" s="391"/>
      <c r="D72" s="391"/>
      <c r="E72" s="391"/>
      <c r="F72" s="391"/>
      <c r="G72" s="391"/>
      <c r="H72" s="391"/>
      <c r="I72" s="391"/>
      <c r="J72" s="391"/>
      <c r="K72" s="391"/>
      <c r="L72" s="391"/>
      <c r="M72" s="391"/>
      <c r="N72" s="391"/>
      <c r="O72" s="391"/>
      <c r="P72" s="391"/>
      <c r="Q72" s="391"/>
      <c r="R72" s="391"/>
      <c r="S72" s="391"/>
      <c r="T72" s="391"/>
      <c r="U72" s="391"/>
      <c r="V72" s="391"/>
      <c r="W72" s="391"/>
      <c r="X72" s="391"/>
      <c r="Y72" s="391"/>
      <c r="Z72" s="391"/>
      <c r="AA72" s="391"/>
      <c r="AB72" s="391"/>
      <c r="AC72" s="391"/>
      <c r="AD72" s="391"/>
      <c r="AE72" s="391"/>
      <c r="AF72" s="391"/>
      <c r="AG72" s="391"/>
      <c r="AH72" s="391"/>
      <c r="AI72" s="19"/>
      <c r="AJ72" s="19"/>
      <c r="AK72" s="19"/>
      <c r="AL72" s="19"/>
    </row>
    <row r="74" spans="1:45" hidden="1" x14ac:dyDescent="0.15">
      <c r="D74" s="132" t="s">
        <v>896</v>
      </c>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row>
    <row r="75" spans="1:45" hidden="1" x14ac:dyDescent="0.15">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P75" s="132"/>
    </row>
    <row r="76" spans="1:45" hidden="1" x14ac:dyDescent="0.15">
      <c r="D76" s="307" t="s">
        <v>107</v>
      </c>
      <c r="E76" s="132"/>
      <c r="F76" s="132"/>
      <c r="G76" s="132"/>
      <c r="H76" s="132" t="s">
        <v>132</v>
      </c>
      <c r="J76" s="132"/>
      <c r="K76" s="132"/>
      <c r="L76" s="132" t="s">
        <v>121</v>
      </c>
      <c r="N76" s="132"/>
      <c r="O76" s="132"/>
      <c r="P76" s="132" t="s">
        <v>134</v>
      </c>
      <c r="Q76" s="132"/>
      <c r="R76" s="132"/>
      <c r="S76" s="132"/>
      <c r="T76" s="132"/>
      <c r="U76" s="132" t="s">
        <v>70</v>
      </c>
      <c r="V76" s="71"/>
      <c r="W76" s="71"/>
      <c r="X76" s="71"/>
      <c r="Y76" s="317" t="s">
        <v>816</v>
      </c>
      <c r="Z76" s="132"/>
      <c r="AA76" s="132"/>
      <c r="AB76" s="132"/>
      <c r="AC76" s="132"/>
      <c r="AD76" s="260"/>
      <c r="AE76" s="132" t="s">
        <v>638</v>
      </c>
      <c r="AG76" s="71"/>
      <c r="AH76" s="317" t="s">
        <v>805</v>
      </c>
      <c r="AI76" s="71"/>
      <c r="AJ76" s="71"/>
      <c r="AK76" s="71"/>
      <c r="AL76" s="132" t="s">
        <v>601</v>
      </c>
      <c r="AP76" s="132"/>
    </row>
    <row r="77" spans="1:45" hidden="1" x14ac:dyDescent="0.15"/>
    <row r="78" spans="1:45" hidden="1" x14ac:dyDescent="0.15">
      <c r="D78" s="1" t="s">
        <v>309</v>
      </c>
      <c r="H78" s="318" t="s">
        <v>357</v>
      </c>
      <c r="J78" s="318"/>
      <c r="K78" s="318"/>
      <c r="L78" s="318" t="s">
        <v>332</v>
      </c>
      <c r="N78" s="318"/>
      <c r="O78" s="318"/>
      <c r="P78" s="318" t="s">
        <v>362</v>
      </c>
      <c r="Q78" s="318"/>
      <c r="R78" s="318"/>
      <c r="S78" s="318"/>
      <c r="U78" s="1" t="s">
        <v>474</v>
      </c>
      <c r="Y78" s="366" t="s">
        <v>1004</v>
      </c>
      <c r="Z78" s="318"/>
      <c r="AE78" s="1" t="s">
        <v>639</v>
      </c>
      <c r="AF78" s="1" t="s">
        <v>640</v>
      </c>
      <c r="AH78" s="335" t="s">
        <v>1005</v>
      </c>
      <c r="AL78" s="1" t="s">
        <v>442</v>
      </c>
    </row>
    <row r="79" spans="1:45" hidden="1" x14ac:dyDescent="0.15">
      <c r="D79" s="1" t="s">
        <v>310</v>
      </c>
      <c r="H79" s="318" t="s">
        <v>358</v>
      </c>
      <c r="J79" s="318"/>
      <c r="K79" s="318"/>
      <c r="L79" s="366" t="s">
        <v>1006</v>
      </c>
      <c r="N79" s="318"/>
      <c r="O79" s="318"/>
      <c r="P79" s="318" t="s">
        <v>363</v>
      </c>
      <c r="Q79" s="318"/>
      <c r="R79" s="318"/>
      <c r="S79" s="318"/>
      <c r="U79" s="1" t="s">
        <v>371</v>
      </c>
      <c r="Y79" s="366" t="s">
        <v>1007</v>
      </c>
      <c r="Z79" s="318"/>
      <c r="AE79" s="1" t="s">
        <v>641</v>
      </c>
      <c r="AF79" s="1" t="s">
        <v>642</v>
      </c>
      <c r="AH79" s="335" t="s">
        <v>1008</v>
      </c>
      <c r="AL79" s="1" t="s">
        <v>443</v>
      </c>
    </row>
    <row r="80" spans="1:45" hidden="1" x14ac:dyDescent="0.15">
      <c r="D80" s="1" t="s">
        <v>311</v>
      </c>
      <c r="H80" s="318" t="s">
        <v>359</v>
      </c>
      <c r="J80" s="318"/>
      <c r="K80" s="318"/>
      <c r="L80" s="335" t="s">
        <v>1009</v>
      </c>
      <c r="N80" s="318"/>
      <c r="O80" s="318"/>
      <c r="P80" s="367" t="s">
        <v>1010</v>
      </c>
      <c r="Q80" s="318"/>
      <c r="R80" s="318"/>
      <c r="S80" s="318"/>
      <c r="U80" s="1" t="s">
        <v>372</v>
      </c>
      <c r="Y80" s="366" t="s">
        <v>1011</v>
      </c>
      <c r="Z80" s="318"/>
      <c r="AE80" s="1" t="s">
        <v>643</v>
      </c>
      <c r="AF80" s="1" t="s">
        <v>644</v>
      </c>
      <c r="AH80" s="335" t="s">
        <v>1012</v>
      </c>
      <c r="AL80" s="1" t="s">
        <v>445</v>
      </c>
    </row>
    <row r="81" spans="4:38" hidden="1" x14ac:dyDescent="0.15">
      <c r="D81" s="1" t="s">
        <v>312</v>
      </c>
      <c r="H81" s="318" t="s">
        <v>570</v>
      </c>
      <c r="J81" s="318"/>
      <c r="K81" s="318"/>
      <c r="L81" s="318" t="s">
        <v>333</v>
      </c>
      <c r="N81" s="318"/>
      <c r="O81" s="318"/>
      <c r="P81" s="318" t="s">
        <v>558</v>
      </c>
      <c r="Q81" s="318"/>
      <c r="R81" s="318"/>
      <c r="S81" s="318"/>
      <c r="U81" s="1" t="s">
        <v>370</v>
      </c>
      <c r="Y81" s="366" t="s">
        <v>1013</v>
      </c>
      <c r="Z81" s="318"/>
      <c r="AE81" s="1" t="s">
        <v>645</v>
      </c>
      <c r="AF81" s="1" t="s">
        <v>646</v>
      </c>
      <c r="AH81" s="335" t="s">
        <v>807</v>
      </c>
      <c r="AL81" s="1" t="s">
        <v>446</v>
      </c>
    </row>
    <row r="82" spans="4:38" hidden="1" x14ac:dyDescent="0.15">
      <c r="D82" s="1" t="s">
        <v>313</v>
      </c>
      <c r="H82" s="318" t="s">
        <v>361</v>
      </c>
      <c r="J82" s="318"/>
      <c r="K82" s="318"/>
      <c r="L82" s="318" t="s">
        <v>352</v>
      </c>
      <c r="N82" s="318"/>
      <c r="O82" s="318"/>
      <c r="P82" s="318" t="s">
        <v>559</v>
      </c>
      <c r="Q82" s="318"/>
      <c r="R82" s="318"/>
      <c r="S82" s="318"/>
      <c r="U82" s="1" t="s">
        <v>360</v>
      </c>
      <c r="Y82" s="366" t="s">
        <v>1014</v>
      </c>
      <c r="Z82" s="318"/>
      <c r="AE82" s="1" t="s">
        <v>647</v>
      </c>
      <c r="AF82" s="1" t="s">
        <v>646</v>
      </c>
      <c r="AH82" s="335" t="s">
        <v>808</v>
      </c>
      <c r="AL82" s="1" t="s">
        <v>447</v>
      </c>
    </row>
    <row r="83" spans="4:38" hidden="1" x14ac:dyDescent="0.15">
      <c r="D83" s="1" t="s">
        <v>314</v>
      </c>
      <c r="J83" s="318"/>
      <c r="K83" s="318"/>
      <c r="L83" s="318" t="s">
        <v>335</v>
      </c>
      <c r="M83" s="318"/>
      <c r="N83" s="318"/>
      <c r="O83" s="318"/>
      <c r="P83" s="318" t="s">
        <v>364</v>
      </c>
      <c r="Q83" s="318"/>
      <c r="R83" s="318"/>
      <c r="S83" s="318"/>
      <c r="U83" s="1" t="s">
        <v>570</v>
      </c>
      <c r="Y83" s="366" t="s">
        <v>1015</v>
      </c>
      <c r="Z83" s="318"/>
      <c r="AE83" s="1" t="s">
        <v>648</v>
      </c>
      <c r="AF83" s="1" t="s">
        <v>646</v>
      </c>
      <c r="AL83" s="1" t="s">
        <v>448</v>
      </c>
    </row>
    <row r="84" spans="4:38" hidden="1" x14ac:dyDescent="0.15">
      <c r="D84" s="1" t="s">
        <v>315</v>
      </c>
      <c r="J84" s="318"/>
      <c r="K84" s="318"/>
      <c r="L84" s="318" t="s">
        <v>569</v>
      </c>
      <c r="M84" s="318"/>
      <c r="N84" s="318"/>
      <c r="O84" s="318"/>
      <c r="P84" s="318" t="s">
        <v>1115</v>
      </c>
      <c r="Q84" s="318"/>
      <c r="R84" s="318"/>
      <c r="S84" s="318"/>
      <c r="U84" s="1" t="s">
        <v>473</v>
      </c>
      <c r="Y84" s="366" t="s">
        <v>1016</v>
      </c>
      <c r="Z84" s="318"/>
      <c r="AE84" s="1" t="s">
        <v>649</v>
      </c>
      <c r="AF84" s="1" t="s">
        <v>646</v>
      </c>
    </row>
    <row r="85" spans="4:38" hidden="1" x14ac:dyDescent="0.15">
      <c r="D85" s="1" t="s">
        <v>316</v>
      </c>
      <c r="J85" s="318"/>
      <c r="K85" s="318"/>
      <c r="L85" s="318" t="s">
        <v>336</v>
      </c>
      <c r="M85" s="318"/>
      <c r="N85" s="318"/>
      <c r="O85" s="318"/>
      <c r="P85" s="318" t="s">
        <v>1114</v>
      </c>
      <c r="Q85" s="318"/>
      <c r="R85" s="318"/>
      <c r="S85" s="318"/>
      <c r="U85" s="1" t="s">
        <v>330</v>
      </c>
      <c r="Y85" s="366" t="s">
        <v>1017</v>
      </c>
      <c r="Z85" s="318"/>
      <c r="AE85" s="1" t="s">
        <v>650</v>
      </c>
      <c r="AF85" s="1" t="s">
        <v>646</v>
      </c>
    </row>
    <row r="86" spans="4:38" hidden="1" x14ac:dyDescent="0.15">
      <c r="D86" s="1" t="s">
        <v>317</v>
      </c>
      <c r="J86" s="318"/>
      <c r="K86" s="318"/>
      <c r="L86" s="318" t="s">
        <v>337</v>
      </c>
      <c r="M86" s="318"/>
      <c r="N86" s="318"/>
      <c r="O86" s="318"/>
      <c r="P86" s="367" t="s">
        <v>1116</v>
      </c>
      <c r="Q86" s="318"/>
      <c r="R86" s="318"/>
      <c r="S86" s="318"/>
      <c r="U86" s="1" t="s">
        <v>361</v>
      </c>
      <c r="Y86" s="366" t="s">
        <v>1018</v>
      </c>
      <c r="Z86" s="318"/>
      <c r="AE86" s="1" t="s">
        <v>651</v>
      </c>
      <c r="AF86" s="1" t="s">
        <v>652</v>
      </c>
    </row>
    <row r="87" spans="4:38" hidden="1" x14ac:dyDescent="0.15">
      <c r="D87" s="1" t="s">
        <v>318</v>
      </c>
      <c r="J87" s="318"/>
      <c r="K87" s="318"/>
      <c r="L87" s="318" t="s">
        <v>338</v>
      </c>
      <c r="M87" s="318"/>
      <c r="N87" s="318"/>
      <c r="O87" s="318"/>
      <c r="P87" s="367" t="s">
        <v>1117</v>
      </c>
      <c r="Q87" s="318"/>
      <c r="R87" s="318"/>
      <c r="S87" s="318"/>
      <c r="U87" s="1" t="s">
        <v>359</v>
      </c>
      <c r="Y87" s="366" t="s">
        <v>1019</v>
      </c>
      <c r="Z87" s="318"/>
      <c r="AE87" s="1" t="s">
        <v>653</v>
      </c>
      <c r="AF87" s="1" t="s">
        <v>654</v>
      </c>
    </row>
    <row r="88" spans="4:38" hidden="1" x14ac:dyDescent="0.15">
      <c r="D88" s="1" t="s">
        <v>319</v>
      </c>
      <c r="J88" s="318"/>
      <c r="K88" s="318"/>
      <c r="L88" s="318" t="s">
        <v>550</v>
      </c>
      <c r="M88" s="318"/>
      <c r="N88" s="318"/>
      <c r="O88" s="318"/>
      <c r="P88" s="318" t="s">
        <v>560</v>
      </c>
      <c r="Q88" s="318"/>
      <c r="R88" s="318"/>
      <c r="S88" s="318"/>
      <c r="U88" s="1" t="s">
        <v>350</v>
      </c>
      <c r="Y88" s="366" t="s">
        <v>1020</v>
      </c>
      <c r="Z88" s="318"/>
      <c r="AE88" s="1" t="s">
        <v>655</v>
      </c>
      <c r="AF88" s="1" t="s">
        <v>656</v>
      </c>
    </row>
    <row r="89" spans="4:38" hidden="1" x14ac:dyDescent="0.15">
      <c r="D89" s="1" t="s">
        <v>320</v>
      </c>
      <c r="J89" s="318"/>
      <c r="K89" s="318"/>
      <c r="L89" s="318" t="s">
        <v>551</v>
      </c>
      <c r="M89" s="318"/>
      <c r="N89" s="318"/>
      <c r="O89" s="318"/>
      <c r="P89" s="318" t="s">
        <v>545</v>
      </c>
      <c r="Q89" s="318"/>
      <c r="R89" s="318"/>
      <c r="S89" s="318"/>
      <c r="U89" s="1" t="s">
        <v>334</v>
      </c>
      <c r="Y89" s="366" t="s">
        <v>1021</v>
      </c>
      <c r="Z89" s="318"/>
      <c r="AE89" s="1" t="s">
        <v>657</v>
      </c>
      <c r="AF89" s="1" t="s">
        <v>656</v>
      </c>
    </row>
    <row r="90" spans="4:38" hidden="1" x14ac:dyDescent="0.15">
      <c r="D90" s="1" t="s">
        <v>321</v>
      </c>
      <c r="J90" s="318"/>
      <c r="K90" s="318"/>
      <c r="L90" s="318" t="s">
        <v>553</v>
      </c>
      <c r="M90" s="318"/>
      <c r="N90" s="318"/>
      <c r="O90" s="318"/>
      <c r="P90" s="367" t="s">
        <v>1106</v>
      </c>
      <c r="Q90" s="318"/>
      <c r="R90" s="318"/>
      <c r="S90" s="318"/>
      <c r="U90" s="1" t="s">
        <v>335</v>
      </c>
      <c r="Y90" s="366" t="s">
        <v>1023</v>
      </c>
      <c r="Z90" s="318"/>
      <c r="AE90" s="1" t="s">
        <v>658</v>
      </c>
      <c r="AF90" s="1" t="s">
        <v>656</v>
      </c>
    </row>
    <row r="91" spans="4:38" hidden="1" x14ac:dyDescent="0.15">
      <c r="D91" s="1" t="s">
        <v>322</v>
      </c>
      <c r="J91" s="318"/>
      <c r="K91" s="318"/>
      <c r="L91" s="318" t="s">
        <v>552</v>
      </c>
      <c r="M91" s="318"/>
      <c r="N91" s="318"/>
      <c r="O91" s="318"/>
      <c r="P91" s="318" t="s">
        <v>365</v>
      </c>
      <c r="Q91" s="318"/>
      <c r="R91" s="318"/>
      <c r="S91" s="318"/>
      <c r="U91" s="1" t="s">
        <v>548</v>
      </c>
      <c r="Y91" s="366" t="s">
        <v>1025</v>
      </c>
      <c r="Z91" s="318"/>
      <c r="AE91" s="1" t="s">
        <v>659</v>
      </c>
      <c r="AF91" s="1" t="s">
        <v>660</v>
      </c>
    </row>
    <row r="92" spans="4:38" hidden="1" x14ac:dyDescent="0.15">
      <c r="D92" s="1" t="s">
        <v>323</v>
      </c>
      <c r="J92" s="318"/>
      <c r="K92" s="318"/>
      <c r="L92" s="318" t="s">
        <v>339</v>
      </c>
      <c r="M92" s="318"/>
      <c r="N92" s="318"/>
      <c r="O92" s="318"/>
      <c r="P92" s="367" t="s">
        <v>1022</v>
      </c>
      <c r="Q92" s="318"/>
      <c r="R92" s="318"/>
      <c r="S92" s="318"/>
      <c r="U92" s="1" t="s">
        <v>549</v>
      </c>
      <c r="Y92" s="366" t="s">
        <v>1026</v>
      </c>
      <c r="Z92" s="318"/>
      <c r="AE92" s="1" t="s">
        <v>661</v>
      </c>
      <c r="AF92" s="1" t="s">
        <v>660</v>
      </c>
    </row>
    <row r="93" spans="4:38" hidden="1" x14ac:dyDescent="0.15">
      <c r="D93" s="1" t="s">
        <v>324</v>
      </c>
      <c r="J93" s="318"/>
      <c r="K93" s="318"/>
      <c r="L93" s="318" t="s">
        <v>340</v>
      </c>
      <c r="M93" s="318"/>
      <c r="N93" s="318"/>
      <c r="O93" s="318"/>
      <c r="P93" s="367" t="s">
        <v>1024</v>
      </c>
      <c r="Q93" s="318"/>
      <c r="R93" s="318"/>
      <c r="S93" s="318"/>
      <c r="U93" s="1" t="s">
        <v>475</v>
      </c>
      <c r="Y93" s="366" t="s">
        <v>1027</v>
      </c>
      <c r="Z93" s="318"/>
      <c r="AE93" s="1" t="s">
        <v>662</v>
      </c>
      <c r="AF93" s="1" t="s">
        <v>660</v>
      </c>
    </row>
    <row r="94" spans="4:38" ht="12" hidden="1" customHeight="1" x14ac:dyDescent="0.15">
      <c r="D94" s="1" t="s">
        <v>325</v>
      </c>
      <c r="J94" s="318"/>
      <c r="K94" s="318"/>
      <c r="L94" s="318" t="s">
        <v>341</v>
      </c>
      <c r="M94" s="318"/>
      <c r="N94" s="318"/>
      <c r="O94" s="318"/>
      <c r="P94" s="318" t="s">
        <v>366</v>
      </c>
      <c r="Q94" s="318"/>
      <c r="R94" s="318"/>
      <c r="S94" s="318"/>
      <c r="U94" s="1" t="s">
        <v>556</v>
      </c>
      <c r="Y94" s="366" t="s">
        <v>1028</v>
      </c>
      <c r="Z94" s="318"/>
      <c r="AE94" s="1" t="s">
        <v>663</v>
      </c>
      <c r="AF94" s="1" t="s">
        <v>660</v>
      </c>
    </row>
    <row r="95" spans="4:38" ht="12" hidden="1" customHeight="1" x14ac:dyDescent="0.15">
      <c r="D95" s="1" t="s">
        <v>326</v>
      </c>
      <c r="J95" s="318"/>
      <c r="K95" s="318"/>
      <c r="L95" s="318" t="s">
        <v>342</v>
      </c>
      <c r="M95" s="318"/>
      <c r="N95" s="318"/>
      <c r="O95" s="318"/>
      <c r="P95" s="251" t="s">
        <v>899</v>
      </c>
      <c r="Q95" s="318"/>
      <c r="R95" s="318"/>
      <c r="S95" s="318"/>
      <c r="U95" s="1" t="s">
        <v>557</v>
      </c>
      <c r="Y95" s="366" t="s">
        <v>1029</v>
      </c>
      <c r="Z95" s="318"/>
      <c r="AE95" s="1" t="s">
        <v>664</v>
      </c>
      <c r="AF95" s="1" t="s">
        <v>660</v>
      </c>
    </row>
    <row r="96" spans="4:38" hidden="1" x14ac:dyDescent="0.15">
      <c r="D96" s="1" t="s">
        <v>327</v>
      </c>
      <c r="J96" s="318"/>
      <c r="K96" s="318"/>
      <c r="L96" s="318" t="s">
        <v>554</v>
      </c>
      <c r="M96" s="318"/>
      <c r="N96" s="318"/>
      <c r="O96" s="318"/>
      <c r="P96" s="251" t="s">
        <v>900</v>
      </c>
      <c r="Q96" s="318"/>
      <c r="R96" s="318"/>
      <c r="S96" s="318"/>
      <c r="Y96" s="366" t="s">
        <v>1030</v>
      </c>
      <c r="Z96" s="318"/>
      <c r="AE96" s="1" t="s">
        <v>665</v>
      </c>
      <c r="AF96" s="1" t="s">
        <v>666</v>
      </c>
    </row>
    <row r="97" spans="4:32" hidden="1" x14ac:dyDescent="0.15">
      <c r="D97" s="1" t="s">
        <v>328</v>
      </c>
      <c r="J97" s="318"/>
      <c r="K97" s="318"/>
      <c r="L97" s="318" t="s">
        <v>549</v>
      </c>
      <c r="M97" s="318"/>
      <c r="N97" s="318"/>
      <c r="O97" s="318"/>
      <c r="P97" s="251" t="s">
        <v>367</v>
      </c>
      <c r="Q97" s="251"/>
      <c r="R97" s="318"/>
      <c r="S97" s="318"/>
      <c r="Y97" s="366" t="s">
        <v>1031</v>
      </c>
      <c r="Z97" s="318"/>
      <c r="AE97" s="1" t="s">
        <v>667</v>
      </c>
      <c r="AF97" s="1" t="s">
        <v>666</v>
      </c>
    </row>
    <row r="98" spans="4:32" hidden="1" x14ac:dyDescent="0.15">
      <c r="D98" s="1" t="s">
        <v>329</v>
      </c>
      <c r="J98" s="318"/>
      <c r="K98" s="318"/>
      <c r="L98" s="318" t="s">
        <v>343</v>
      </c>
      <c r="M98" s="318"/>
      <c r="N98" s="318"/>
      <c r="O98" s="318"/>
      <c r="P98" s="318" t="s">
        <v>477</v>
      </c>
      <c r="Q98" s="251"/>
      <c r="R98" s="318"/>
      <c r="S98" s="318"/>
      <c r="Y98" s="366" t="s">
        <v>1032</v>
      </c>
      <c r="Z98" s="318"/>
      <c r="AE98" s="1" t="s">
        <v>668</v>
      </c>
      <c r="AF98" s="1" t="s">
        <v>669</v>
      </c>
    </row>
    <row r="99" spans="4:32" hidden="1" x14ac:dyDescent="0.15">
      <c r="D99" s="1" t="s">
        <v>440</v>
      </c>
      <c r="J99" s="318"/>
      <c r="K99" s="318"/>
      <c r="L99" s="318" t="s">
        <v>353</v>
      </c>
      <c r="M99" s="318"/>
      <c r="N99" s="318"/>
      <c r="O99" s="318"/>
      <c r="P99" s="318" t="s">
        <v>476</v>
      </c>
      <c r="Q99" s="251"/>
      <c r="R99" s="318"/>
      <c r="S99" s="318"/>
      <c r="Y99" s="366" t="s">
        <v>1033</v>
      </c>
      <c r="Z99" s="318"/>
      <c r="AE99" s="1" t="s">
        <v>670</v>
      </c>
      <c r="AF99" s="1" t="s">
        <v>669</v>
      </c>
    </row>
    <row r="100" spans="4:32" hidden="1" x14ac:dyDescent="0.15">
      <c r="D100" s="1" t="s">
        <v>441</v>
      </c>
      <c r="J100" s="318"/>
      <c r="K100" s="318"/>
      <c r="L100" s="318" t="s">
        <v>344</v>
      </c>
      <c r="M100" s="318"/>
      <c r="N100" s="318"/>
      <c r="O100" s="318"/>
      <c r="P100" s="318" t="s">
        <v>901</v>
      </c>
      <c r="Q100" s="251"/>
      <c r="R100" s="318"/>
      <c r="S100" s="318"/>
      <c r="Y100" s="366" t="s">
        <v>1035</v>
      </c>
      <c r="Z100" s="318"/>
      <c r="AE100" s="1" t="s">
        <v>671</v>
      </c>
      <c r="AF100" s="1" t="s">
        <v>672</v>
      </c>
    </row>
    <row r="101" spans="4:32" hidden="1" x14ac:dyDescent="0.15">
      <c r="D101" s="1" t="s">
        <v>331</v>
      </c>
      <c r="J101" s="318"/>
      <c r="K101" s="318"/>
      <c r="L101" s="318" t="s">
        <v>345</v>
      </c>
      <c r="M101" s="318"/>
      <c r="N101" s="318"/>
      <c r="O101" s="318"/>
      <c r="P101" s="318" t="s">
        <v>902</v>
      </c>
      <c r="Q101" s="251"/>
      <c r="R101" s="318"/>
      <c r="S101" s="318"/>
      <c r="Y101" s="366" t="s">
        <v>1036</v>
      </c>
      <c r="Z101" s="318"/>
      <c r="AE101" s="1" t="s">
        <v>673</v>
      </c>
      <c r="AF101" s="1" t="s">
        <v>672</v>
      </c>
    </row>
    <row r="102" spans="4:32" hidden="1" x14ac:dyDescent="0.15">
      <c r="J102" s="318"/>
      <c r="K102" s="318"/>
      <c r="L102" s="318" t="s">
        <v>354</v>
      </c>
      <c r="M102" s="318"/>
      <c r="N102" s="318"/>
      <c r="O102" s="318"/>
      <c r="P102" s="367" t="s">
        <v>1034</v>
      </c>
      <c r="Q102" s="318"/>
      <c r="R102" s="318"/>
      <c r="S102" s="318"/>
      <c r="Y102" s="366" t="s">
        <v>1037</v>
      </c>
      <c r="Z102" s="318"/>
      <c r="AE102" s="1" t="s">
        <v>674</v>
      </c>
      <c r="AF102" s="1" t="s">
        <v>672</v>
      </c>
    </row>
    <row r="103" spans="4:32" hidden="1" x14ac:dyDescent="0.15">
      <c r="J103" s="318"/>
      <c r="K103" s="318"/>
      <c r="L103" s="318" t="s">
        <v>346</v>
      </c>
      <c r="M103" s="318"/>
      <c r="N103" s="318"/>
      <c r="O103" s="318"/>
      <c r="P103" s="251" t="s">
        <v>797</v>
      </c>
      <c r="Q103" s="318"/>
      <c r="R103" s="318"/>
      <c r="S103" s="318"/>
      <c r="Y103" s="366" t="s">
        <v>1038</v>
      </c>
      <c r="Z103" s="318"/>
      <c r="AE103" s="1" t="s">
        <v>675</v>
      </c>
      <c r="AF103" s="1" t="s">
        <v>672</v>
      </c>
    </row>
    <row r="104" spans="4:32" hidden="1" x14ac:dyDescent="0.15">
      <c r="J104" s="318"/>
      <c r="K104" s="318"/>
      <c r="L104" s="318" t="s">
        <v>347</v>
      </c>
      <c r="M104" s="318"/>
      <c r="N104" s="318"/>
      <c r="O104" s="318"/>
      <c r="P104" s="251" t="s">
        <v>798</v>
      </c>
      <c r="Q104" s="318"/>
      <c r="R104" s="318"/>
      <c r="S104" s="318"/>
      <c r="Y104" s="366" t="s">
        <v>1039</v>
      </c>
      <c r="Z104" s="318"/>
      <c r="AE104" s="1" t="s">
        <v>676</v>
      </c>
      <c r="AF104" s="1" t="s">
        <v>672</v>
      </c>
    </row>
    <row r="105" spans="4:32" hidden="1" x14ac:dyDescent="0.15">
      <c r="J105" s="318"/>
      <c r="K105" s="318"/>
      <c r="L105" s="318" t="s">
        <v>348</v>
      </c>
      <c r="M105" s="318"/>
      <c r="N105" s="318"/>
      <c r="O105" s="318"/>
      <c r="P105" s="251" t="s">
        <v>593</v>
      </c>
      <c r="Q105" s="318"/>
      <c r="R105" s="318"/>
      <c r="S105" s="318"/>
      <c r="Y105" s="366" t="s">
        <v>1040</v>
      </c>
      <c r="Z105" s="318"/>
      <c r="AE105" s="1" t="s">
        <v>677</v>
      </c>
      <c r="AF105" s="1" t="s">
        <v>672</v>
      </c>
    </row>
    <row r="106" spans="4:32" hidden="1" x14ac:dyDescent="0.15">
      <c r="J106" s="318"/>
      <c r="K106" s="318"/>
      <c r="L106" s="318" t="s">
        <v>349</v>
      </c>
      <c r="M106" s="318"/>
      <c r="N106" s="318"/>
      <c r="O106" s="318"/>
      <c r="P106" s="251" t="s">
        <v>594</v>
      </c>
      <c r="Q106" s="318"/>
      <c r="R106" s="318"/>
      <c r="S106" s="318"/>
      <c r="Y106" s="366" t="s">
        <v>1041</v>
      </c>
      <c r="Z106" s="318"/>
      <c r="AE106" s="1" t="s">
        <v>678</v>
      </c>
      <c r="AF106" s="1" t="s">
        <v>679</v>
      </c>
    </row>
    <row r="107" spans="4:32" hidden="1" x14ac:dyDescent="0.15">
      <c r="J107" s="318"/>
      <c r="K107" s="318"/>
      <c r="L107" s="318" t="s">
        <v>897</v>
      </c>
      <c r="M107" s="318"/>
      <c r="N107" s="318"/>
      <c r="O107" s="318"/>
      <c r="P107" s="251" t="s">
        <v>595</v>
      </c>
      <c r="Q107" s="318"/>
      <c r="R107" s="318"/>
      <c r="S107" s="318"/>
      <c r="Y107" s="366" t="s">
        <v>1042</v>
      </c>
      <c r="Z107" s="318"/>
      <c r="AE107" s="1" t="s">
        <v>680</v>
      </c>
      <c r="AF107" s="1" t="s">
        <v>679</v>
      </c>
    </row>
    <row r="108" spans="4:32" hidden="1" x14ac:dyDescent="0.15">
      <c r="J108" s="318"/>
      <c r="K108" s="318"/>
      <c r="L108" s="366" t="s">
        <v>1043</v>
      </c>
      <c r="M108" s="318"/>
      <c r="N108" s="318"/>
      <c r="O108" s="318"/>
      <c r="P108" s="251" t="s">
        <v>596</v>
      </c>
      <c r="Q108" s="318"/>
      <c r="R108" s="318"/>
      <c r="S108" s="318"/>
      <c r="Y108" s="366" t="s">
        <v>1044</v>
      </c>
      <c r="Z108" s="318"/>
      <c r="AE108" s="1" t="s">
        <v>681</v>
      </c>
      <c r="AF108" s="1" t="s">
        <v>682</v>
      </c>
    </row>
    <row r="109" spans="4:32" hidden="1" x14ac:dyDescent="0.15">
      <c r="J109" s="318"/>
      <c r="K109" s="318"/>
      <c r="L109" s="318" t="s">
        <v>329</v>
      </c>
      <c r="M109" s="318"/>
      <c r="N109" s="318"/>
      <c r="O109" s="318"/>
      <c r="P109" s="251" t="s">
        <v>597</v>
      </c>
      <c r="Q109" s="318"/>
      <c r="R109" s="318"/>
      <c r="S109" s="318"/>
      <c r="Y109" s="366" t="s">
        <v>1045</v>
      </c>
      <c r="Z109" s="318"/>
      <c r="AE109" s="1" t="s">
        <v>683</v>
      </c>
      <c r="AF109" s="1" t="s">
        <v>684</v>
      </c>
    </row>
    <row r="110" spans="4:32" hidden="1" x14ac:dyDescent="0.15">
      <c r="J110" s="318"/>
      <c r="K110" s="318"/>
      <c r="L110" s="318" t="s">
        <v>355</v>
      </c>
      <c r="M110" s="318"/>
      <c r="N110" s="318"/>
      <c r="O110" s="318"/>
      <c r="P110" s="251" t="s">
        <v>479</v>
      </c>
      <c r="Q110" s="318"/>
      <c r="R110" s="318"/>
      <c r="S110" s="318"/>
      <c r="Y110" s="366" t="s">
        <v>1046</v>
      </c>
      <c r="Z110" s="318"/>
      <c r="AE110" s="1" t="s">
        <v>685</v>
      </c>
      <c r="AF110" s="1" t="s">
        <v>684</v>
      </c>
    </row>
    <row r="111" spans="4:32" hidden="1" x14ac:dyDescent="0.15">
      <c r="J111" s="318"/>
      <c r="K111" s="318"/>
      <c r="L111" s="366" t="s">
        <v>1047</v>
      </c>
      <c r="M111" s="318"/>
      <c r="N111" s="318"/>
      <c r="O111" s="318"/>
      <c r="P111" s="251" t="s">
        <v>480</v>
      </c>
      <c r="Q111" s="318"/>
      <c r="R111" s="318"/>
      <c r="S111" s="318"/>
      <c r="Y111" s="366" t="s">
        <v>1048</v>
      </c>
      <c r="Z111" s="318"/>
      <c r="AE111" s="1" t="s">
        <v>686</v>
      </c>
      <c r="AF111" s="1" t="s">
        <v>687</v>
      </c>
    </row>
    <row r="112" spans="4:32" hidden="1" x14ac:dyDescent="0.15">
      <c r="J112" s="318"/>
      <c r="K112" s="318"/>
      <c r="L112" s="318" t="s">
        <v>898</v>
      </c>
      <c r="M112" s="318"/>
      <c r="N112" s="318"/>
      <c r="O112" s="318"/>
      <c r="P112" s="251" t="s">
        <v>368</v>
      </c>
      <c r="Q112" s="318"/>
      <c r="R112" s="318"/>
      <c r="S112" s="318"/>
      <c r="Y112" s="366" t="s">
        <v>1049</v>
      </c>
      <c r="Z112" s="318"/>
      <c r="AE112" s="1" t="s">
        <v>688</v>
      </c>
      <c r="AF112" s="1" t="s">
        <v>689</v>
      </c>
    </row>
    <row r="113" spans="9:32" hidden="1" x14ac:dyDescent="0.15">
      <c r="J113" s="318"/>
      <c r="K113" s="318"/>
      <c r="L113" s="318" t="s">
        <v>356</v>
      </c>
      <c r="M113" s="318"/>
      <c r="N113" s="318"/>
      <c r="O113" s="318"/>
      <c r="P113" s="251" t="s">
        <v>562</v>
      </c>
      <c r="Q113" s="318"/>
      <c r="R113" s="318"/>
      <c r="S113" s="318"/>
      <c r="Y113" s="366" t="s">
        <v>1050</v>
      </c>
      <c r="Z113" s="318"/>
      <c r="AE113" s="1" t="s">
        <v>690</v>
      </c>
      <c r="AF113" s="1" t="s">
        <v>689</v>
      </c>
    </row>
    <row r="114" spans="9:32" hidden="1" x14ac:dyDescent="0.15">
      <c r="J114" s="318"/>
      <c r="K114" s="318"/>
      <c r="L114" s="318" t="s">
        <v>350</v>
      </c>
      <c r="M114" s="318"/>
      <c r="N114" s="318"/>
      <c r="O114" s="318"/>
      <c r="P114" s="251" t="s">
        <v>563</v>
      </c>
      <c r="Q114" s="318"/>
      <c r="R114" s="318"/>
      <c r="S114" s="318"/>
      <c r="Y114" s="366" t="s">
        <v>1051</v>
      </c>
      <c r="Z114" s="318"/>
      <c r="AE114" s="1" t="s">
        <v>691</v>
      </c>
      <c r="AF114" s="1" t="s">
        <v>689</v>
      </c>
    </row>
    <row r="115" spans="9:32" hidden="1" x14ac:dyDescent="0.15">
      <c r="J115" s="318"/>
      <c r="K115" s="318"/>
      <c r="L115" s="318" t="s">
        <v>351</v>
      </c>
      <c r="M115" s="318"/>
      <c r="N115" s="318"/>
      <c r="O115" s="318"/>
      <c r="P115" s="251" t="s">
        <v>481</v>
      </c>
      <c r="Q115" s="318"/>
      <c r="R115" s="318"/>
      <c r="S115" s="318"/>
      <c r="AE115" s="1" t="s">
        <v>692</v>
      </c>
      <c r="AF115" s="1" t="s">
        <v>689</v>
      </c>
    </row>
    <row r="116" spans="9:32" hidden="1" x14ac:dyDescent="0.15">
      <c r="J116" s="318"/>
      <c r="K116" s="318"/>
      <c r="L116" s="318" t="s">
        <v>568</v>
      </c>
      <c r="M116" s="318"/>
      <c r="N116" s="318"/>
      <c r="O116" s="318"/>
      <c r="P116" s="251" t="s">
        <v>799</v>
      </c>
      <c r="Q116" s="318"/>
      <c r="R116" s="318"/>
      <c r="S116" s="318"/>
      <c r="AE116" s="1" t="s">
        <v>693</v>
      </c>
      <c r="AF116" s="1" t="s">
        <v>694</v>
      </c>
    </row>
    <row r="117" spans="9:32" hidden="1" x14ac:dyDescent="0.15">
      <c r="J117" s="318"/>
      <c r="K117" s="318"/>
      <c r="L117" s="366" t="s">
        <v>1053</v>
      </c>
      <c r="M117" s="318"/>
      <c r="N117" s="318"/>
      <c r="O117" s="318"/>
      <c r="P117" s="251" t="s">
        <v>369</v>
      </c>
      <c r="Q117" s="318"/>
      <c r="R117" s="318"/>
      <c r="S117" s="318"/>
      <c r="AE117" s="1" t="s">
        <v>695</v>
      </c>
      <c r="AF117" s="1" t="s">
        <v>694</v>
      </c>
    </row>
    <row r="118" spans="9:32" hidden="1" x14ac:dyDescent="0.15">
      <c r="J118" s="318"/>
      <c r="K118" s="318"/>
      <c r="L118" s="366" t="s">
        <v>1054</v>
      </c>
      <c r="M118" s="318"/>
      <c r="N118" s="318"/>
      <c r="O118" s="318"/>
      <c r="P118" s="337" t="s">
        <v>1052</v>
      </c>
      <c r="Q118" s="318"/>
      <c r="R118" s="318"/>
      <c r="S118" s="318"/>
      <c r="AE118" s="1" t="s">
        <v>696</v>
      </c>
      <c r="AF118" s="1" t="s">
        <v>697</v>
      </c>
    </row>
    <row r="119" spans="9:32" hidden="1" x14ac:dyDescent="0.15">
      <c r="I119" s="318"/>
      <c r="J119" s="318"/>
      <c r="K119" s="318"/>
      <c r="L119" s="318"/>
      <c r="M119" s="318"/>
      <c r="N119" s="318"/>
      <c r="O119" s="318"/>
      <c r="P119" s="251" t="s">
        <v>789</v>
      </c>
      <c r="Q119" s="318"/>
      <c r="R119" s="318"/>
      <c r="S119" s="318"/>
      <c r="AE119" s="1" t="s">
        <v>698</v>
      </c>
      <c r="AF119" s="1" t="s">
        <v>699</v>
      </c>
    </row>
    <row r="120" spans="9:32" hidden="1" x14ac:dyDescent="0.15">
      <c r="I120" s="318"/>
      <c r="J120" s="318"/>
      <c r="K120" s="318"/>
      <c r="L120" s="318"/>
      <c r="M120" s="318"/>
      <c r="N120" s="318"/>
      <c r="O120" s="318"/>
      <c r="P120" s="318" t="s">
        <v>478</v>
      </c>
      <c r="Q120" s="318"/>
      <c r="R120" s="318"/>
      <c r="S120" s="318"/>
      <c r="AE120" s="1" t="s">
        <v>700</v>
      </c>
      <c r="AF120" s="1" t="s">
        <v>699</v>
      </c>
    </row>
    <row r="121" spans="9:32" hidden="1" x14ac:dyDescent="0.15">
      <c r="I121" s="318"/>
      <c r="J121" s="318"/>
      <c r="K121" s="318"/>
      <c r="L121" s="318"/>
      <c r="M121" s="318"/>
      <c r="N121" s="318"/>
      <c r="O121" s="318"/>
      <c r="P121" s="367" t="s">
        <v>1055</v>
      </c>
      <c r="Q121" s="318"/>
      <c r="R121" s="318"/>
      <c r="S121" s="318"/>
      <c r="AE121" s="1" t="s">
        <v>701</v>
      </c>
      <c r="AF121" s="1" t="s">
        <v>699</v>
      </c>
    </row>
    <row r="122" spans="9:32" hidden="1" x14ac:dyDescent="0.15">
      <c r="I122" s="318"/>
      <c r="J122" s="318"/>
      <c r="K122" s="318"/>
      <c r="L122" s="318"/>
      <c r="M122" s="318"/>
      <c r="N122" s="318"/>
      <c r="O122" s="318"/>
      <c r="P122" s="337" t="s">
        <v>1056</v>
      </c>
      <c r="Q122" s="318"/>
      <c r="R122" s="318"/>
      <c r="S122" s="318"/>
      <c r="AE122" s="1" t="s">
        <v>702</v>
      </c>
      <c r="AF122" s="1" t="s">
        <v>699</v>
      </c>
    </row>
    <row r="123" spans="9:32" hidden="1" x14ac:dyDescent="0.15">
      <c r="P123" s="367" t="s">
        <v>1057</v>
      </c>
      <c r="AE123" s="1" t="s">
        <v>703</v>
      </c>
      <c r="AF123" s="1" t="s">
        <v>699</v>
      </c>
    </row>
    <row r="124" spans="9:32" hidden="1" x14ac:dyDescent="0.15">
      <c r="P124" s="367" t="s">
        <v>1058</v>
      </c>
      <c r="AE124" s="1" t="s">
        <v>704</v>
      </c>
      <c r="AF124" s="1" t="s">
        <v>699</v>
      </c>
    </row>
    <row r="125" spans="9:32" hidden="1" x14ac:dyDescent="0.15">
      <c r="AE125" s="1" t="s">
        <v>705</v>
      </c>
      <c r="AF125" s="1" t="s">
        <v>699</v>
      </c>
    </row>
    <row r="126" spans="9:32" hidden="1" x14ac:dyDescent="0.15">
      <c r="AE126" s="1" t="s">
        <v>706</v>
      </c>
      <c r="AF126" s="1" t="s">
        <v>699</v>
      </c>
    </row>
    <row r="127" spans="9:32" hidden="1" x14ac:dyDescent="0.15">
      <c r="AE127" s="1" t="s">
        <v>707</v>
      </c>
      <c r="AF127" s="1" t="s">
        <v>708</v>
      </c>
    </row>
    <row r="128" spans="9:32" hidden="1" x14ac:dyDescent="0.15">
      <c r="AE128" s="1" t="s">
        <v>709</v>
      </c>
      <c r="AF128" s="1" t="s">
        <v>710</v>
      </c>
    </row>
    <row r="129" spans="31:32" hidden="1" x14ac:dyDescent="0.15">
      <c r="AE129" s="1" t="s">
        <v>711</v>
      </c>
      <c r="AF129" s="1" t="s">
        <v>712</v>
      </c>
    </row>
    <row r="130" spans="31:32" hidden="1" x14ac:dyDescent="0.15">
      <c r="AE130" s="1" t="s">
        <v>713</v>
      </c>
      <c r="AF130" s="1" t="s">
        <v>712</v>
      </c>
    </row>
    <row r="131" spans="31:32" hidden="1" x14ac:dyDescent="0.15">
      <c r="AE131" s="1" t="s">
        <v>714</v>
      </c>
      <c r="AF131" s="1" t="s">
        <v>712</v>
      </c>
    </row>
    <row r="132" spans="31:32" hidden="1" x14ac:dyDescent="0.15">
      <c r="AE132" s="1" t="s">
        <v>715</v>
      </c>
      <c r="AF132" s="1" t="s">
        <v>712</v>
      </c>
    </row>
    <row r="133" spans="31:32" hidden="1" x14ac:dyDescent="0.15">
      <c r="AE133" s="1" t="s">
        <v>716</v>
      </c>
      <c r="AF133" s="1" t="s">
        <v>712</v>
      </c>
    </row>
    <row r="134" spans="31:32" hidden="1" x14ac:dyDescent="0.15">
      <c r="AE134" s="1" t="s">
        <v>717</v>
      </c>
      <c r="AF134" s="1" t="s">
        <v>718</v>
      </c>
    </row>
    <row r="135" spans="31:32" hidden="1" x14ac:dyDescent="0.15">
      <c r="AE135" s="1" t="s">
        <v>719</v>
      </c>
      <c r="AF135" s="1" t="s">
        <v>718</v>
      </c>
    </row>
    <row r="136" spans="31:32" hidden="1" x14ac:dyDescent="0.15">
      <c r="AE136" s="1" t="s">
        <v>720</v>
      </c>
      <c r="AF136" s="1" t="s">
        <v>721</v>
      </c>
    </row>
    <row r="137" spans="31:32" hidden="1" x14ac:dyDescent="0.15">
      <c r="AE137" s="1" t="s">
        <v>722</v>
      </c>
      <c r="AF137" s="1" t="s">
        <v>721</v>
      </c>
    </row>
    <row r="138" spans="31:32" hidden="1" x14ac:dyDescent="0.15">
      <c r="AE138" s="1" t="s">
        <v>723</v>
      </c>
      <c r="AF138" s="1" t="s">
        <v>724</v>
      </c>
    </row>
    <row r="139" spans="31:32" hidden="1" x14ac:dyDescent="0.15">
      <c r="AE139" s="1" t="s">
        <v>725</v>
      </c>
      <c r="AF139" s="1" t="s">
        <v>726</v>
      </c>
    </row>
    <row r="140" spans="31:32" hidden="1" x14ac:dyDescent="0.15">
      <c r="AE140" s="1" t="s">
        <v>727</v>
      </c>
      <c r="AF140" s="1" t="s">
        <v>726</v>
      </c>
    </row>
    <row r="141" spans="31:32" hidden="1" x14ac:dyDescent="0.15">
      <c r="AE141" s="1" t="s">
        <v>728</v>
      </c>
      <c r="AF141" s="1" t="s">
        <v>726</v>
      </c>
    </row>
    <row r="142" spans="31:32" hidden="1" x14ac:dyDescent="0.15">
      <c r="AE142" s="1" t="s">
        <v>729</v>
      </c>
      <c r="AF142" s="1" t="s">
        <v>726</v>
      </c>
    </row>
    <row r="143" spans="31:32" hidden="1" x14ac:dyDescent="0.15">
      <c r="AE143" s="1" t="s">
        <v>730</v>
      </c>
      <c r="AF143" s="1" t="s">
        <v>726</v>
      </c>
    </row>
    <row r="144" spans="31:32" hidden="1" x14ac:dyDescent="0.15">
      <c r="AE144" s="1" t="s">
        <v>731</v>
      </c>
      <c r="AF144" s="1" t="s">
        <v>726</v>
      </c>
    </row>
    <row r="145" spans="31:57" hidden="1" x14ac:dyDescent="0.15">
      <c r="AE145" s="1" t="s">
        <v>732</v>
      </c>
      <c r="AF145" s="1" t="s">
        <v>726</v>
      </c>
    </row>
    <row r="146" spans="31:57" hidden="1" x14ac:dyDescent="0.15">
      <c r="AE146" s="1" t="s">
        <v>733</v>
      </c>
      <c r="AF146" s="1" t="s">
        <v>726</v>
      </c>
    </row>
    <row r="147" spans="31:57" hidden="1" x14ac:dyDescent="0.15">
      <c r="AE147" s="1" t="s">
        <v>734</v>
      </c>
      <c r="AF147" s="1" t="s">
        <v>735</v>
      </c>
    </row>
    <row r="148" spans="31:57" hidden="1" x14ac:dyDescent="0.15">
      <c r="AE148" s="1" t="s">
        <v>736</v>
      </c>
      <c r="AF148" s="1" t="s">
        <v>737</v>
      </c>
    </row>
    <row r="149" spans="31:57" hidden="1" x14ac:dyDescent="0.15">
      <c r="AE149" s="1" t="s">
        <v>738</v>
      </c>
      <c r="AF149" s="1" t="s">
        <v>739</v>
      </c>
    </row>
    <row r="150" spans="31:57" hidden="1" x14ac:dyDescent="0.15">
      <c r="AE150" s="1" t="s">
        <v>740</v>
      </c>
      <c r="AF150" s="1" t="s">
        <v>739</v>
      </c>
    </row>
    <row r="151" spans="31:57" hidden="1" x14ac:dyDescent="0.15">
      <c r="AE151" s="1" t="s">
        <v>741</v>
      </c>
      <c r="AF151" s="1" t="s">
        <v>739</v>
      </c>
    </row>
    <row r="152" spans="31:57" hidden="1" x14ac:dyDescent="0.15">
      <c r="AE152" s="1" t="s">
        <v>742</v>
      </c>
      <c r="AF152" s="1" t="s">
        <v>739</v>
      </c>
    </row>
    <row r="153" spans="31:57" hidden="1" x14ac:dyDescent="0.15">
      <c r="AE153" s="1" t="s">
        <v>743</v>
      </c>
      <c r="AF153" s="1" t="s">
        <v>739</v>
      </c>
    </row>
    <row r="154" spans="31:57" hidden="1" x14ac:dyDescent="0.15">
      <c r="AE154" s="1" t="s">
        <v>744</v>
      </c>
      <c r="AF154" s="1" t="s">
        <v>739</v>
      </c>
    </row>
    <row r="155" spans="31:57" hidden="1" x14ac:dyDescent="0.15">
      <c r="AE155" s="1" t="s">
        <v>745</v>
      </c>
      <c r="AF155" s="1" t="s">
        <v>739</v>
      </c>
    </row>
    <row r="156" spans="31:57" hidden="1" x14ac:dyDescent="0.15">
      <c r="AE156" s="1" t="s">
        <v>746</v>
      </c>
      <c r="AF156" s="1" t="s">
        <v>739</v>
      </c>
    </row>
    <row r="157" spans="31:57" hidden="1" x14ac:dyDescent="0.15">
      <c r="AE157" s="1" t="s">
        <v>747</v>
      </c>
      <c r="AF157" s="1" t="s">
        <v>748</v>
      </c>
    </row>
    <row r="159" spans="31:57" x14ac:dyDescent="0.15">
      <c r="AP159" s="5"/>
      <c r="BE159" s="1"/>
    </row>
  </sheetData>
  <sheetProtection algorithmName="SHA-512" hashValue="hHcNuuOoVeU0oTm7HRiThDIEcjLYIakYrgUpHduwWo3vzwgo7b7iohNV3LGU2c32tBI1chaEbEhpr75MWvmLBQ==" saltValue="bbFIqSbFGtU6qXGFt8hjBw==" spinCount="100000" sheet="1" objects="1" scenarios="1" formatCells="0" formatColumns="0" formatRows="0"/>
  <mergeCells count="235">
    <mergeCell ref="AH68:AJ70"/>
    <mergeCell ref="F71:L71"/>
    <mergeCell ref="V71:AD71"/>
    <mergeCell ref="AE71:AH71"/>
    <mergeCell ref="Y10:AJ10"/>
    <mergeCell ref="Y7:AJ9"/>
    <mergeCell ref="AA65:AD65"/>
    <mergeCell ref="AE65:AJ65"/>
    <mergeCell ref="Q67:Q70"/>
    <mergeCell ref="V67:Y67"/>
    <mergeCell ref="Z67:AD67"/>
    <mergeCell ref="AE67:AG67"/>
    <mergeCell ref="AH67:AJ67"/>
    <mergeCell ref="V68:Y70"/>
    <mergeCell ref="Z68:AD70"/>
    <mergeCell ref="AE68:AG70"/>
    <mergeCell ref="V46:AC46"/>
    <mergeCell ref="AD46:AI46"/>
    <mergeCell ref="U47:AA47"/>
    <mergeCell ref="AB47:AJ47"/>
    <mergeCell ref="U48:Y48"/>
    <mergeCell ref="Z48:AJ48"/>
    <mergeCell ref="U49:AJ49"/>
    <mergeCell ref="U60:AJ60"/>
    <mergeCell ref="U62:AJ62"/>
    <mergeCell ref="C60:D60"/>
    <mergeCell ref="E60:K60"/>
    <mergeCell ref="L60:M60"/>
    <mergeCell ref="N60:S60"/>
    <mergeCell ref="U63:AJ63"/>
    <mergeCell ref="B65:E65"/>
    <mergeCell ref="F65:H65"/>
    <mergeCell ref="I65:O65"/>
    <mergeCell ref="Q65:S65"/>
    <mergeCell ref="U65:Z65"/>
    <mergeCell ref="B62:S63"/>
    <mergeCell ref="U61:AJ61"/>
    <mergeCell ref="B61:S61"/>
    <mergeCell ref="BA59:BF59"/>
    <mergeCell ref="C56:D56"/>
    <mergeCell ref="E56:K56"/>
    <mergeCell ref="L56:M56"/>
    <mergeCell ref="N56:S56"/>
    <mergeCell ref="U58:AJ58"/>
    <mergeCell ref="BA58:BF58"/>
    <mergeCell ref="C58:D58"/>
    <mergeCell ref="E58:K58"/>
    <mergeCell ref="L58:M58"/>
    <mergeCell ref="N58:S58"/>
    <mergeCell ref="U59:AJ59"/>
    <mergeCell ref="C59:D59"/>
    <mergeCell ref="E59:K59"/>
    <mergeCell ref="L59:M59"/>
    <mergeCell ref="N59:S59"/>
    <mergeCell ref="U57:AJ57"/>
    <mergeCell ref="BA57:BF57"/>
    <mergeCell ref="U56:AJ56"/>
    <mergeCell ref="BA56:BF56"/>
    <mergeCell ref="C57:D57"/>
    <mergeCell ref="E57:K57"/>
    <mergeCell ref="L57:M57"/>
    <mergeCell ref="N57:S57"/>
    <mergeCell ref="BA55:BF55"/>
    <mergeCell ref="U53:AJ53"/>
    <mergeCell ref="C52:D52"/>
    <mergeCell ref="E52:K52"/>
    <mergeCell ref="L52:M52"/>
    <mergeCell ref="N52:S52"/>
    <mergeCell ref="U54:AJ54"/>
    <mergeCell ref="C55:D55"/>
    <mergeCell ref="E55:K55"/>
    <mergeCell ref="L55:M55"/>
    <mergeCell ref="N55:S55"/>
    <mergeCell ref="C54:D54"/>
    <mergeCell ref="E54:K54"/>
    <mergeCell ref="L54:M54"/>
    <mergeCell ref="N54:S54"/>
    <mergeCell ref="C53:D53"/>
    <mergeCell ref="E53:K53"/>
    <mergeCell ref="L53:M53"/>
    <mergeCell ref="N53:S53"/>
    <mergeCell ref="U55:AJ55"/>
    <mergeCell ref="B47:E47"/>
    <mergeCell ref="F47:S47"/>
    <mergeCell ref="U50:AJ50"/>
    <mergeCell ref="U51:AJ51"/>
    <mergeCell ref="U52:AJ52"/>
    <mergeCell ref="C51:D51"/>
    <mergeCell ref="E51:K51"/>
    <mergeCell ref="L51:M51"/>
    <mergeCell ref="N51:S51"/>
    <mergeCell ref="B50:G50"/>
    <mergeCell ref="B51:B60"/>
    <mergeCell ref="L50:S50"/>
    <mergeCell ref="AD44:AI44"/>
    <mergeCell ref="V45:AC45"/>
    <mergeCell ref="AD45:AI45"/>
    <mergeCell ref="B41:L41"/>
    <mergeCell ref="M41:S41"/>
    <mergeCell ref="V41:AC41"/>
    <mergeCell ref="AD41:AI41"/>
    <mergeCell ref="AA42:AE42"/>
    <mergeCell ref="AF42:AI42"/>
    <mergeCell ref="V40:AC40"/>
    <mergeCell ref="AD40:AI40"/>
    <mergeCell ref="B37:D38"/>
    <mergeCell ref="E37:S38"/>
    <mergeCell ref="V37:AC37"/>
    <mergeCell ref="AD37:AI37"/>
    <mergeCell ref="V38:AC38"/>
    <mergeCell ref="AD38:AI38"/>
    <mergeCell ref="V43:Z43"/>
    <mergeCell ref="AA43:AE43"/>
    <mergeCell ref="AF43:AI43"/>
    <mergeCell ref="B36:D36"/>
    <mergeCell ref="E36:S36"/>
    <mergeCell ref="AD36:AI36"/>
    <mergeCell ref="AZ33:BB33"/>
    <mergeCell ref="BC33:BD33"/>
    <mergeCell ref="BG33:BH33"/>
    <mergeCell ref="B39:I39"/>
    <mergeCell ref="J39:S39"/>
    <mergeCell ref="AD39:AI39"/>
    <mergeCell ref="BI33:BQ33"/>
    <mergeCell ref="B34:D35"/>
    <mergeCell ref="E34:N35"/>
    <mergeCell ref="O34:S34"/>
    <mergeCell ref="AA34:AE34"/>
    <mergeCell ref="AF34:AI34"/>
    <mergeCell ref="O35:S35"/>
    <mergeCell ref="B33:D33"/>
    <mergeCell ref="E33:F33"/>
    <mergeCell ref="I33:J33"/>
    <mergeCell ref="V33:Z33"/>
    <mergeCell ref="AA33:AE33"/>
    <mergeCell ref="AF33:AI33"/>
    <mergeCell ref="V35:Z35"/>
    <mergeCell ref="AA35:AE35"/>
    <mergeCell ref="AF35:AI35"/>
    <mergeCell ref="B31:F32"/>
    <mergeCell ref="G31:S32"/>
    <mergeCell ref="AA31:AJ31"/>
    <mergeCell ref="AZ31:BB32"/>
    <mergeCell ref="BC31:BQ32"/>
    <mergeCell ref="AA32:AE32"/>
    <mergeCell ref="AF32:AI32"/>
    <mergeCell ref="B29:D30"/>
    <mergeCell ref="E29:S30"/>
    <mergeCell ref="AD29:AJ29"/>
    <mergeCell ref="BC29:BQ30"/>
    <mergeCell ref="U30:X30"/>
    <mergeCell ref="Y30:AI30"/>
    <mergeCell ref="B26:D28"/>
    <mergeCell ref="E26:H26"/>
    <mergeCell ref="I26:S26"/>
    <mergeCell ref="U26:Z28"/>
    <mergeCell ref="AZ26:BB27"/>
    <mergeCell ref="BC26:BQ27"/>
    <mergeCell ref="E27:S28"/>
    <mergeCell ref="AZ28:BB30"/>
    <mergeCell ref="BC28:BF28"/>
    <mergeCell ref="BG28:BQ28"/>
    <mergeCell ref="B23:D25"/>
    <mergeCell ref="U23:AD23"/>
    <mergeCell ref="AF23:AH23"/>
    <mergeCell ref="AZ23:BB25"/>
    <mergeCell ref="BC23:BQ25"/>
    <mergeCell ref="AA25:AH25"/>
    <mergeCell ref="AC18:AF19"/>
    <mergeCell ref="AG18:AJ19"/>
    <mergeCell ref="U19:W19"/>
    <mergeCell ref="X19:AB19"/>
    <mergeCell ref="U20:W22"/>
    <mergeCell ref="B21:F22"/>
    <mergeCell ref="G21:S22"/>
    <mergeCell ref="Y22:Z22"/>
    <mergeCell ref="AD22:AE22"/>
    <mergeCell ref="B18:E19"/>
    <mergeCell ref="F18:M19"/>
    <mergeCell ref="N18:Q19"/>
    <mergeCell ref="R18:T19"/>
    <mergeCell ref="U18:W18"/>
    <mergeCell ref="X18:AB18"/>
    <mergeCell ref="E23:P25"/>
    <mergeCell ref="AG16:AJ16"/>
    <mergeCell ref="D17:G17"/>
    <mergeCell ref="H17:T17"/>
    <mergeCell ref="U17:W17"/>
    <mergeCell ref="X17:AB17"/>
    <mergeCell ref="AC17:AF17"/>
    <mergeCell ref="AG17:AJ17"/>
    <mergeCell ref="B16:C17"/>
    <mergeCell ref="D16:G16"/>
    <mergeCell ref="H16:T16"/>
    <mergeCell ref="U16:W16"/>
    <mergeCell ref="X16:AB16"/>
    <mergeCell ref="AC16:AF16"/>
    <mergeCell ref="B11:B14"/>
    <mergeCell ref="C11:U11"/>
    <mergeCell ref="V11:AD11"/>
    <mergeCell ref="AE11:AJ11"/>
    <mergeCell ref="C12:U12"/>
    <mergeCell ref="C14:AB14"/>
    <mergeCell ref="AC14:AD14"/>
    <mergeCell ref="AE14:AJ14"/>
    <mergeCell ref="B15:G15"/>
    <mergeCell ref="H15:L15"/>
    <mergeCell ref="M15:AB15"/>
    <mergeCell ref="AC15:AF15"/>
    <mergeCell ref="AG15:AJ15"/>
    <mergeCell ref="V12:AD12"/>
    <mergeCell ref="AE12:AJ12"/>
    <mergeCell ref="C13:E13"/>
    <mergeCell ref="F13:AB13"/>
    <mergeCell ref="AC13:AD13"/>
    <mergeCell ref="AE13:AJ13"/>
    <mergeCell ref="AA1:AE1"/>
    <mergeCell ref="AF1:AJ1"/>
    <mergeCell ref="B2:C2"/>
    <mergeCell ref="AA2:AE2"/>
    <mergeCell ref="AF2:AJ2"/>
    <mergeCell ref="B4:X5"/>
    <mergeCell ref="AE4:AJ4"/>
    <mergeCell ref="AE5:AJ5"/>
    <mergeCell ref="H10:L10"/>
    <mergeCell ref="M10:Q10"/>
    <mergeCell ref="B6:F7"/>
    <mergeCell ref="G6:K7"/>
    <mergeCell ref="L6:P7"/>
    <mergeCell ref="Q6:U7"/>
    <mergeCell ref="B9:G9"/>
    <mergeCell ref="H9:L9"/>
    <mergeCell ref="M9:Q9"/>
    <mergeCell ref="B10:G10"/>
    <mergeCell ref="B1:C1"/>
  </mergeCells>
  <phoneticPr fontId="2"/>
  <dataValidations count="11">
    <dataValidation type="list" allowBlank="1" showInputMessage="1" showErrorMessage="1" sqref="AA32:AI32 V33:AI33" xr:uid="{E7C3EE3E-0D5F-4A82-A89B-A03E0FB439FE}">
      <formula1>$D$78:$D$101</formula1>
    </dataValidation>
    <dataValidation type="list" allowBlank="1" showInputMessage="1" showErrorMessage="1" sqref="V43:Z43 AA42:AI43" xr:uid="{BA6AAD93-4A21-49DA-A97F-7C276F07131B}">
      <formula1>$U$78:$U$95</formula1>
    </dataValidation>
    <dataValidation type="list" allowBlank="1" showInputMessage="1" showErrorMessage="1" sqref="N18" xr:uid="{A241D0B1-2C23-4B9B-822B-4E549B0EA32B}">
      <formula1>$AL$78:$AL$83</formula1>
    </dataValidation>
    <dataValidation type="list" allowBlank="1" showInputMessage="1" sqref="AF23:AH23" xr:uid="{98E7335A-BA4E-4C58-BF63-FA1916BD5AA0}">
      <formula1>$AQ$38:$AQ$39</formula1>
    </dataValidation>
    <dataValidation type="whole" allowBlank="1" showInputMessage="1" showErrorMessage="1" sqref="H33:J33 BF33:BH33" xr:uid="{0E0C2BD6-1143-4009-BDBF-434E88BF5886}">
      <formula1>0</formula1>
      <formula2>99</formula2>
    </dataValidation>
    <dataValidation type="list" allowBlank="1" showInputMessage="1" showErrorMessage="1" sqref="AB47:AJ47" xr:uid="{714BC28F-E566-4B3D-9DDF-25C584B8A598}">
      <formula1>$AH$78:$AH$82</formula1>
    </dataValidation>
    <dataValidation type="list" allowBlank="1" showInputMessage="1" showErrorMessage="1" sqref="Y7" xr:uid="{2FB6B2B1-066C-45A2-9CCD-7E25650C0032}">
      <formula1>$AR$9:$AR$32</formula1>
    </dataValidation>
    <dataValidation type="list" allowBlank="1" showInputMessage="1" showErrorMessage="1" sqref="AA34:AI34 V35:AI35" xr:uid="{51C54035-6CEB-40AC-89B3-2F808BF8A802}">
      <formula1>$H$78:$H$82</formula1>
    </dataValidation>
    <dataValidation type="list" allowBlank="1" showInputMessage="1" showErrorMessage="1" sqref="V37:AI38 AD36:AI36" xr:uid="{5885C0B0-6E2F-4E8D-A779-73B9341B5EE8}">
      <formula1>$L$78:$L$118</formula1>
    </dataValidation>
    <dataValidation type="list" allowBlank="1" showInputMessage="1" showErrorMessage="1" sqref="V45:AI46" xr:uid="{0F9115F4-0442-4E0D-83E2-B82EECEC4A0D}">
      <formula1>$Y$78:$Y$114</formula1>
    </dataValidation>
    <dataValidation type="list" allowBlank="1" showInputMessage="1" showErrorMessage="1" sqref="AD39:AI39 V40:AI41" xr:uid="{5BBAFB56-6926-4AD4-883E-48C55A7772A2}">
      <formula1>$P$78:$P$124</formula1>
    </dataValidation>
  </dataValidations>
  <pageMargins left="0.31496062992125984" right="0.31496062992125984" top="0.27559055118110237" bottom="0.27559055118110237" header="0.51181102362204722" footer="0.51181102362204722"/>
  <pageSetup paperSize="9" scale="76" orientation="portrait" r:id="rId1"/>
  <headerFooter alignWithMargins="0"/>
  <rowBreaks count="3" manualBreakCount="3">
    <brk id="24" max="36" man="1"/>
    <brk id="54" max="36" man="1"/>
    <brk id="62" max="36" man="1"/>
  </rowBreaks>
  <colBreaks count="1" manualBreakCount="1">
    <brk id="1" min="3" max="70" man="1"/>
  </colBreaks>
  <drawing r:id="rId2"/>
  <legacyDrawing r:id="rId3"/>
  <mc:AlternateContent xmlns:mc="http://schemas.openxmlformats.org/markup-compatibility/2006">
    <mc:Choice Requires="x14">
      <controls>
        <mc:AlternateContent xmlns:mc="http://schemas.openxmlformats.org/markup-compatibility/2006">
          <mc:Choice Requires="x14">
            <control shapeId="57346" r:id="rId4" name="Group Box 2">
              <controlPr defaultSize="0" print="0" autoFill="0" autoPict="0">
                <anchor moveWithCells="1">
                  <from>
                    <xdr:col>32</xdr:col>
                    <xdr:colOff>0</xdr:colOff>
                    <xdr:row>16</xdr:row>
                    <xdr:rowOff>0</xdr:rowOff>
                  </from>
                  <to>
                    <xdr:col>36</xdr:col>
                    <xdr:colOff>22860</xdr:colOff>
                    <xdr:row>17</xdr:row>
                    <xdr:rowOff>22860</xdr:rowOff>
                  </to>
                </anchor>
              </controlPr>
            </control>
          </mc:Choice>
        </mc:AlternateContent>
        <mc:AlternateContent xmlns:mc="http://schemas.openxmlformats.org/markup-compatibility/2006">
          <mc:Choice Requires="x14">
            <control shapeId="57347" r:id="rId5" name="Option Button 3">
              <controlPr defaultSize="0" autoFill="0" autoLine="0" autoPict="0">
                <anchor moveWithCells="1">
                  <from>
                    <xdr:col>32</xdr:col>
                    <xdr:colOff>121920</xdr:colOff>
                    <xdr:row>16</xdr:row>
                    <xdr:rowOff>30480</xdr:rowOff>
                  </from>
                  <to>
                    <xdr:col>33</xdr:col>
                    <xdr:colOff>251460</xdr:colOff>
                    <xdr:row>17</xdr:row>
                    <xdr:rowOff>0</xdr:rowOff>
                  </to>
                </anchor>
              </controlPr>
            </control>
          </mc:Choice>
        </mc:AlternateContent>
        <mc:AlternateContent xmlns:mc="http://schemas.openxmlformats.org/markup-compatibility/2006">
          <mc:Choice Requires="x14">
            <control shapeId="57348" r:id="rId6" name="Option Button 4">
              <controlPr defaultSize="0" autoFill="0" autoLine="0" autoPict="0">
                <anchor moveWithCells="1">
                  <from>
                    <xdr:col>34</xdr:col>
                    <xdr:colOff>68580</xdr:colOff>
                    <xdr:row>16</xdr:row>
                    <xdr:rowOff>22860</xdr:rowOff>
                  </from>
                  <to>
                    <xdr:col>35</xdr:col>
                    <xdr:colOff>289560</xdr:colOff>
                    <xdr:row>17</xdr:row>
                    <xdr:rowOff>0</xdr:rowOff>
                  </to>
                </anchor>
              </controlPr>
            </control>
          </mc:Choice>
        </mc:AlternateContent>
        <mc:AlternateContent xmlns:mc="http://schemas.openxmlformats.org/markup-compatibility/2006">
          <mc:Choice Requires="x14">
            <control shapeId="57349" r:id="rId7" name="Group Box 5">
              <controlPr defaultSize="0" print="0" autoFill="0" autoPict="0" macro="[0]!グループ106_Click">
                <anchor moveWithCells="1">
                  <from>
                    <xdr:col>31</xdr:col>
                    <xdr:colOff>327660</xdr:colOff>
                    <xdr:row>17</xdr:row>
                    <xdr:rowOff>30480</xdr:rowOff>
                  </from>
                  <to>
                    <xdr:col>36</xdr:col>
                    <xdr:colOff>76200</xdr:colOff>
                    <xdr:row>18</xdr:row>
                    <xdr:rowOff>167640</xdr:rowOff>
                  </to>
                </anchor>
              </controlPr>
            </control>
          </mc:Choice>
        </mc:AlternateContent>
        <mc:AlternateContent xmlns:mc="http://schemas.openxmlformats.org/markup-compatibility/2006">
          <mc:Choice Requires="x14">
            <control shapeId="57350" r:id="rId8" name="Option Button 6">
              <controlPr defaultSize="0" autoFill="0" autoLine="0" autoPict="0">
                <anchor moveWithCells="1">
                  <from>
                    <xdr:col>32</xdr:col>
                    <xdr:colOff>114300</xdr:colOff>
                    <xdr:row>17</xdr:row>
                    <xdr:rowOff>83820</xdr:rowOff>
                  </from>
                  <to>
                    <xdr:col>33</xdr:col>
                    <xdr:colOff>213360</xdr:colOff>
                    <xdr:row>18</xdr:row>
                    <xdr:rowOff>99060</xdr:rowOff>
                  </to>
                </anchor>
              </controlPr>
            </control>
          </mc:Choice>
        </mc:AlternateContent>
        <mc:AlternateContent xmlns:mc="http://schemas.openxmlformats.org/markup-compatibility/2006">
          <mc:Choice Requires="x14">
            <control shapeId="57351" r:id="rId9" name="Option Button 7">
              <controlPr defaultSize="0" autoFill="0" autoLine="0" autoPict="0">
                <anchor moveWithCells="1">
                  <from>
                    <xdr:col>33</xdr:col>
                    <xdr:colOff>213360</xdr:colOff>
                    <xdr:row>17</xdr:row>
                    <xdr:rowOff>45720</xdr:rowOff>
                  </from>
                  <to>
                    <xdr:col>35</xdr:col>
                    <xdr:colOff>350520</xdr:colOff>
                    <xdr:row>18</xdr:row>
                    <xdr:rowOff>152400</xdr:rowOff>
                  </to>
                </anchor>
              </controlPr>
            </control>
          </mc:Choice>
        </mc:AlternateContent>
        <mc:AlternateContent xmlns:mc="http://schemas.openxmlformats.org/markup-compatibility/2006">
          <mc:Choice Requires="x14">
            <control shapeId="57352" r:id="rId10" name="Check Box 8">
              <controlPr defaultSize="0" autoFill="0" autoLine="0" autoPict="0">
                <anchor moveWithCells="1">
                  <from>
                    <xdr:col>1</xdr:col>
                    <xdr:colOff>22860</xdr:colOff>
                    <xdr:row>41</xdr:row>
                    <xdr:rowOff>22860</xdr:rowOff>
                  </from>
                  <to>
                    <xdr:col>4</xdr:col>
                    <xdr:colOff>99060</xdr:colOff>
                    <xdr:row>41</xdr:row>
                    <xdr:rowOff>213360</xdr:rowOff>
                  </to>
                </anchor>
              </controlPr>
            </control>
          </mc:Choice>
        </mc:AlternateContent>
        <mc:AlternateContent xmlns:mc="http://schemas.openxmlformats.org/markup-compatibility/2006">
          <mc:Choice Requires="x14">
            <control shapeId="57354" r:id="rId11" name="Check Box 10">
              <controlPr defaultSize="0" autoFill="0" autoLine="0" autoPict="0">
                <anchor moveWithCells="1">
                  <from>
                    <xdr:col>9</xdr:col>
                    <xdr:colOff>228600</xdr:colOff>
                    <xdr:row>41</xdr:row>
                    <xdr:rowOff>7620</xdr:rowOff>
                  </from>
                  <to>
                    <xdr:col>14</xdr:col>
                    <xdr:colOff>0</xdr:colOff>
                    <xdr:row>41</xdr:row>
                    <xdr:rowOff>198120</xdr:rowOff>
                  </to>
                </anchor>
              </controlPr>
            </control>
          </mc:Choice>
        </mc:AlternateContent>
        <mc:AlternateContent xmlns:mc="http://schemas.openxmlformats.org/markup-compatibility/2006">
          <mc:Choice Requires="x14">
            <control shapeId="57355" r:id="rId12" name="Check Box 11">
              <controlPr defaultSize="0" autoFill="0" autoLine="0" autoPict="0">
                <anchor moveWithCells="1">
                  <from>
                    <xdr:col>14</xdr:col>
                    <xdr:colOff>220980</xdr:colOff>
                    <xdr:row>42</xdr:row>
                    <xdr:rowOff>30480</xdr:rowOff>
                  </from>
                  <to>
                    <xdr:col>18</xdr:col>
                    <xdr:colOff>152400</xdr:colOff>
                    <xdr:row>42</xdr:row>
                    <xdr:rowOff>198120</xdr:rowOff>
                  </to>
                </anchor>
              </controlPr>
            </control>
          </mc:Choice>
        </mc:AlternateContent>
        <mc:AlternateContent xmlns:mc="http://schemas.openxmlformats.org/markup-compatibility/2006">
          <mc:Choice Requires="x14">
            <control shapeId="57356" r:id="rId13" name="Check Box 12">
              <controlPr defaultSize="0" autoFill="0" autoLine="0" autoPict="0">
                <anchor moveWithCells="1">
                  <from>
                    <xdr:col>1</xdr:col>
                    <xdr:colOff>22860</xdr:colOff>
                    <xdr:row>42</xdr:row>
                    <xdr:rowOff>22860</xdr:rowOff>
                  </from>
                  <to>
                    <xdr:col>4</xdr:col>
                    <xdr:colOff>160020</xdr:colOff>
                    <xdr:row>42</xdr:row>
                    <xdr:rowOff>213360</xdr:rowOff>
                  </to>
                </anchor>
              </controlPr>
            </control>
          </mc:Choice>
        </mc:AlternateContent>
        <mc:AlternateContent xmlns:mc="http://schemas.openxmlformats.org/markup-compatibility/2006">
          <mc:Choice Requires="x14">
            <control shapeId="57357" r:id="rId14" name="Check Box 13">
              <controlPr defaultSize="0" autoFill="0" autoLine="0" autoPict="0">
                <anchor moveWithCells="1">
                  <from>
                    <xdr:col>5</xdr:col>
                    <xdr:colOff>7620</xdr:colOff>
                    <xdr:row>42</xdr:row>
                    <xdr:rowOff>15240</xdr:rowOff>
                  </from>
                  <to>
                    <xdr:col>8</xdr:col>
                    <xdr:colOff>99060</xdr:colOff>
                    <xdr:row>42</xdr:row>
                    <xdr:rowOff>213360</xdr:rowOff>
                  </to>
                </anchor>
              </controlPr>
            </control>
          </mc:Choice>
        </mc:AlternateContent>
        <mc:AlternateContent xmlns:mc="http://schemas.openxmlformats.org/markup-compatibility/2006">
          <mc:Choice Requires="x14">
            <control shapeId="57358" r:id="rId15" name="Check Box 14">
              <controlPr defaultSize="0" autoFill="0" autoLine="0" autoPict="0">
                <anchor moveWithCells="1">
                  <from>
                    <xdr:col>11</xdr:col>
                    <xdr:colOff>22860</xdr:colOff>
                    <xdr:row>43</xdr:row>
                    <xdr:rowOff>30480</xdr:rowOff>
                  </from>
                  <to>
                    <xdr:col>16</xdr:col>
                    <xdr:colOff>182880</xdr:colOff>
                    <xdr:row>43</xdr:row>
                    <xdr:rowOff>198120</xdr:rowOff>
                  </to>
                </anchor>
              </controlPr>
            </control>
          </mc:Choice>
        </mc:AlternateContent>
        <mc:AlternateContent xmlns:mc="http://schemas.openxmlformats.org/markup-compatibility/2006">
          <mc:Choice Requires="x14">
            <control shapeId="57359" r:id="rId16" name="Check Box 15">
              <controlPr defaultSize="0" autoFill="0" autoLine="0" autoPict="0">
                <anchor moveWithCells="1">
                  <from>
                    <xdr:col>1</xdr:col>
                    <xdr:colOff>15240</xdr:colOff>
                    <xdr:row>43</xdr:row>
                    <xdr:rowOff>22860</xdr:rowOff>
                  </from>
                  <to>
                    <xdr:col>11</xdr:col>
                    <xdr:colOff>0</xdr:colOff>
                    <xdr:row>43</xdr:row>
                    <xdr:rowOff>220980</xdr:rowOff>
                  </to>
                </anchor>
              </controlPr>
            </control>
          </mc:Choice>
        </mc:AlternateContent>
        <mc:AlternateContent xmlns:mc="http://schemas.openxmlformats.org/markup-compatibility/2006">
          <mc:Choice Requires="x14">
            <control shapeId="57360" r:id="rId17" name="Check Box 16">
              <controlPr defaultSize="0" autoFill="0" autoLine="0" autoPict="0">
                <anchor moveWithCells="1">
                  <from>
                    <xdr:col>14</xdr:col>
                    <xdr:colOff>213360</xdr:colOff>
                    <xdr:row>41</xdr:row>
                    <xdr:rowOff>7620</xdr:rowOff>
                  </from>
                  <to>
                    <xdr:col>17</xdr:col>
                    <xdr:colOff>160020</xdr:colOff>
                    <xdr:row>41</xdr:row>
                    <xdr:rowOff>213360</xdr:rowOff>
                  </to>
                </anchor>
              </controlPr>
            </control>
          </mc:Choice>
        </mc:AlternateContent>
        <mc:AlternateContent xmlns:mc="http://schemas.openxmlformats.org/markup-compatibility/2006">
          <mc:Choice Requires="x14">
            <control shapeId="57361" r:id="rId18" name="Check Box 17">
              <controlPr defaultSize="0" autoFill="0" autoLine="0" autoPict="0">
                <anchor moveWithCells="1">
                  <from>
                    <xdr:col>4</xdr:col>
                    <xdr:colOff>213360</xdr:colOff>
                    <xdr:row>41</xdr:row>
                    <xdr:rowOff>7620</xdr:rowOff>
                  </from>
                  <to>
                    <xdr:col>9</xdr:col>
                    <xdr:colOff>60960</xdr:colOff>
                    <xdr:row>41</xdr:row>
                    <xdr:rowOff>213360</xdr:rowOff>
                  </to>
                </anchor>
              </controlPr>
            </control>
          </mc:Choice>
        </mc:AlternateContent>
        <mc:AlternateContent xmlns:mc="http://schemas.openxmlformats.org/markup-compatibility/2006">
          <mc:Choice Requires="x14">
            <control shapeId="57362" r:id="rId19" name="Check Box 18">
              <controlPr defaultSize="0" autoFill="0" autoLine="0" autoPict="0">
                <anchor moveWithCells="1">
                  <from>
                    <xdr:col>1</xdr:col>
                    <xdr:colOff>38100</xdr:colOff>
                    <xdr:row>47</xdr:row>
                    <xdr:rowOff>22860</xdr:rowOff>
                  </from>
                  <to>
                    <xdr:col>3</xdr:col>
                    <xdr:colOff>137160</xdr:colOff>
                    <xdr:row>47</xdr:row>
                    <xdr:rowOff>213360</xdr:rowOff>
                  </to>
                </anchor>
              </controlPr>
            </control>
          </mc:Choice>
        </mc:AlternateContent>
        <mc:AlternateContent xmlns:mc="http://schemas.openxmlformats.org/markup-compatibility/2006">
          <mc:Choice Requires="x14">
            <control shapeId="57363" r:id="rId20" name="Check Box 19">
              <controlPr defaultSize="0" autoFill="0" autoLine="0" autoPict="0">
                <anchor moveWithCells="1">
                  <from>
                    <xdr:col>4</xdr:col>
                    <xdr:colOff>22860</xdr:colOff>
                    <xdr:row>47</xdr:row>
                    <xdr:rowOff>7620</xdr:rowOff>
                  </from>
                  <to>
                    <xdr:col>6</xdr:col>
                    <xdr:colOff>175260</xdr:colOff>
                    <xdr:row>47</xdr:row>
                    <xdr:rowOff>213360</xdr:rowOff>
                  </to>
                </anchor>
              </controlPr>
            </control>
          </mc:Choice>
        </mc:AlternateContent>
        <mc:AlternateContent xmlns:mc="http://schemas.openxmlformats.org/markup-compatibility/2006">
          <mc:Choice Requires="x14">
            <control shapeId="57364" r:id="rId21" name="Check Box 20">
              <controlPr defaultSize="0" autoFill="0" autoLine="0" autoPict="0">
                <anchor moveWithCells="1">
                  <from>
                    <xdr:col>7</xdr:col>
                    <xdr:colOff>22860</xdr:colOff>
                    <xdr:row>47</xdr:row>
                    <xdr:rowOff>22860</xdr:rowOff>
                  </from>
                  <to>
                    <xdr:col>9</xdr:col>
                    <xdr:colOff>160020</xdr:colOff>
                    <xdr:row>47</xdr:row>
                    <xdr:rowOff>213360</xdr:rowOff>
                  </to>
                </anchor>
              </controlPr>
            </control>
          </mc:Choice>
        </mc:AlternateContent>
        <mc:AlternateContent xmlns:mc="http://schemas.openxmlformats.org/markup-compatibility/2006">
          <mc:Choice Requires="x14">
            <control shapeId="57365" r:id="rId22" name="Check Box 21">
              <controlPr defaultSize="0" autoFill="0" autoLine="0" autoPict="0">
                <anchor moveWithCells="1">
                  <from>
                    <xdr:col>11</xdr:col>
                    <xdr:colOff>30480</xdr:colOff>
                    <xdr:row>47</xdr:row>
                    <xdr:rowOff>22860</xdr:rowOff>
                  </from>
                  <to>
                    <xdr:col>13</xdr:col>
                    <xdr:colOff>137160</xdr:colOff>
                    <xdr:row>47</xdr:row>
                    <xdr:rowOff>213360</xdr:rowOff>
                  </to>
                </anchor>
              </controlPr>
            </control>
          </mc:Choice>
        </mc:AlternateContent>
        <mc:AlternateContent xmlns:mc="http://schemas.openxmlformats.org/markup-compatibility/2006">
          <mc:Choice Requires="x14">
            <control shapeId="57366" r:id="rId23" name="Check Box 22">
              <controlPr defaultSize="0" autoFill="0" autoLine="0" autoPict="0">
                <anchor moveWithCells="1">
                  <from>
                    <xdr:col>13</xdr:col>
                    <xdr:colOff>137160</xdr:colOff>
                    <xdr:row>48</xdr:row>
                    <xdr:rowOff>7620</xdr:rowOff>
                  </from>
                  <to>
                    <xdr:col>17</xdr:col>
                    <xdr:colOff>22860</xdr:colOff>
                    <xdr:row>48</xdr:row>
                    <xdr:rowOff>213360</xdr:rowOff>
                  </to>
                </anchor>
              </controlPr>
            </control>
          </mc:Choice>
        </mc:AlternateContent>
        <mc:AlternateContent xmlns:mc="http://schemas.openxmlformats.org/markup-compatibility/2006">
          <mc:Choice Requires="x14">
            <control shapeId="57367" r:id="rId24" name="Check Box 23">
              <controlPr defaultSize="0" autoFill="0" autoLine="0" autoPict="0">
                <anchor moveWithCells="1">
                  <from>
                    <xdr:col>13</xdr:col>
                    <xdr:colOff>137160</xdr:colOff>
                    <xdr:row>47</xdr:row>
                    <xdr:rowOff>22860</xdr:rowOff>
                  </from>
                  <to>
                    <xdr:col>16</xdr:col>
                    <xdr:colOff>175260</xdr:colOff>
                    <xdr:row>47</xdr:row>
                    <xdr:rowOff>213360</xdr:rowOff>
                  </to>
                </anchor>
              </controlPr>
            </control>
          </mc:Choice>
        </mc:AlternateContent>
        <mc:AlternateContent xmlns:mc="http://schemas.openxmlformats.org/markup-compatibility/2006">
          <mc:Choice Requires="x14">
            <control shapeId="57368" r:id="rId25" name="Check Box 24">
              <controlPr defaultSize="0" autoFill="0" autoLine="0" autoPict="0">
                <anchor moveWithCells="1">
                  <from>
                    <xdr:col>1</xdr:col>
                    <xdr:colOff>30480</xdr:colOff>
                    <xdr:row>48</xdr:row>
                    <xdr:rowOff>22860</xdr:rowOff>
                  </from>
                  <to>
                    <xdr:col>3</xdr:col>
                    <xdr:colOff>137160</xdr:colOff>
                    <xdr:row>48</xdr:row>
                    <xdr:rowOff>213360</xdr:rowOff>
                  </to>
                </anchor>
              </controlPr>
            </control>
          </mc:Choice>
        </mc:AlternateContent>
        <mc:AlternateContent xmlns:mc="http://schemas.openxmlformats.org/markup-compatibility/2006">
          <mc:Choice Requires="x14">
            <control shapeId="57369" r:id="rId26" name="Check Box 25">
              <controlPr defaultSize="0" autoFill="0" autoLine="0" autoPict="0">
                <anchor moveWithCells="1">
                  <from>
                    <xdr:col>7</xdr:col>
                    <xdr:colOff>22860</xdr:colOff>
                    <xdr:row>48</xdr:row>
                    <xdr:rowOff>22860</xdr:rowOff>
                  </from>
                  <to>
                    <xdr:col>9</xdr:col>
                    <xdr:colOff>182880</xdr:colOff>
                    <xdr:row>48</xdr:row>
                    <xdr:rowOff>213360</xdr:rowOff>
                  </to>
                </anchor>
              </controlPr>
            </control>
          </mc:Choice>
        </mc:AlternateContent>
        <mc:AlternateContent xmlns:mc="http://schemas.openxmlformats.org/markup-compatibility/2006">
          <mc:Choice Requires="x14">
            <control shapeId="57370" r:id="rId27" name="Check Box 26">
              <controlPr defaultSize="0" autoFill="0" autoLine="0" autoPict="0">
                <anchor moveWithCells="1">
                  <from>
                    <xdr:col>11</xdr:col>
                    <xdr:colOff>38100</xdr:colOff>
                    <xdr:row>48</xdr:row>
                    <xdr:rowOff>7620</xdr:rowOff>
                  </from>
                  <to>
                    <xdr:col>13</xdr:col>
                    <xdr:colOff>137160</xdr:colOff>
                    <xdr:row>48</xdr:row>
                    <xdr:rowOff>213360</xdr:rowOff>
                  </to>
                </anchor>
              </controlPr>
            </control>
          </mc:Choice>
        </mc:AlternateContent>
        <mc:AlternateContent xmlns:mc="http://schemas.openxmlformats.org/markup-compatibility/2006">
          <mc:Choice Requires="x14">
            <control shapeId="57371" r:id="rId28" name="Check Box 27">
              <controlPr defaultSize="0" autoFill="0" autoLine="0" autoPict="0">
                <anchor moveWithCells="1">
                  <from>
                    <xdr:col>4</xdr:col>
                    <xdr:colOff>7620</xdr:colOff>
                    <xdr:row>48</xdr:row>
                    <xdr:rowOff>7620</xdr:rowOff>
                  </from>
                  <to>
                    <xdr:col>6</xdr:col>
                    <xdr:colOff>152400</xdr:colOff>
                    <xdr:row>48</xdr:row>
                    <xdr:rowOff>213360</xdr:rowOff>
                  </to>
                </anchor>
              </controlPr>
            </control>
          </mc:Choice>
        </mc:AlternateContent>
        <mc:AlternateContent xmlns:mc="http://schemas.openxmlformats.org/markup-compatibility/2006">
          <mc:Choice Requires="x14">
            <control shapeId="57374" r:id="rId29" name="Check Box 30">
              <controlPr defaultSize="0" autoFill="0" autoLine="0" autoPict="0">
                <anchor moveWithCells="1">
                  <from>
                    <xdr:col>32</xdr:col>
                    <xdr:colOff>83820</xdr:colOff>
                    <xdr:row>19</xdr:row>
                    <xdr:rowOff>30480</xdr:rowOff>
                  </from>
                  <to>
                    <xdr:col>35</xdr:col>
                    <xdr:colOff>350520</xdr:colOff>
                    <xdr:row>20</xdr:row>
                    <xdr:rowOff>175260</xdr:rowOff>
                  </to>
                </anchor>
              </controlPr>
            </control>
          </mc:Choice>
        </mc:AlternateContent>
        <mc:AlternateContent xmlns:mc="http://schemas.openxmlformats.org/markup-compatibility/2006">
          <mc:Choice Requires="x14">
            <control shapeId="57375" r:id="rId30" name="Check Box 31">
              <controlPr defaultSize="0" autoFill="0" autoLine="0" autoPict="0">
                <anchor moveWithCells="1">
                  <from>
                    <xdr:col>28</xdr:col>
                    <xdr:colOff>45720</xdr:colOff>
                    <xdr:row>19</xdr:row>
                    <xdr:rowOff>45720</xdr:rowOff>
                  </from>
                  <to>
                    <xdr:col>30</xdr:col>
                    <xdr:colOff>327660</xdr:colOff>
                    <xdr:row>20</xdr:row>
                    <xdr:rowOff>175260</xdr:rowOff>
                  </to>
                </anchor>
              </controlPr>
            </control>
          </mc:Choice>
        </mc:AlternateContent>
        <mc:AlternateContent xmlns:mc="http://schemas.openxmlformats.org/markup-compatibility/2006">
          <mc:Choice Requires="x14">
            <control shapeId="57376" r:id="rId31" name="Check Box 32">
              <controlPr defaultSize="0" autoFill="0" autoLine="0" autoPict="0">
                <anchor moveWithCells="1">
                  <from>
                    <xdr:col>23</xdr:col>
                    <xdr:colOff>38100</xdr:colOff>
                    <xdr:row>19</xdr:row>
                    <xdr:rowOff>60960</xdr:rowOff>
                  </from>
                  <to>
                    <xdr:col>26</xdr:col>
                    <xdr:colOff>106680</xdr:colOff>
                    <xdr:row>20</xdr:row>
                    <xdr:rowOff>213360</xdr:rowOff>
                  </to>
                </anchor>
              </controlPr>
            </control>
          </mc:Choice>
        </mc:AlternateContent>
        <mc:AlternateContent xmlns:mc="http://schemas.openxmlformats.org/markup-compatibility/2006">
          <mc:Choice Requires="x14">
            <control shapeId="57377" r:id="rId32" name="Check Box 33">
              <controlPr defaultSize="0" autoFill="0" autoLine="0" autoPict="0">
                <anchor moveWithCells="1">
                  <from>
                    <xdr:col>20</xdr:col>
                    <xdr:colOff>60960</xdr:colOff>
                    <xdr:row>24</xdr:row>
                    <xdr:rowOff>22860</xdr:rowOff>
                  </from>
                  <to>
                    <xdr:col>22</xdr:col>
                    <xdr:colOff>213360</xdr:colOff>
                    <xdr:row>24</xdr:row>
                    <xdr:rowOff>213360</xdr:rowOff>
                  </to>
                </anchor>
              </controlPr>
            </control>
          </mc:Choice>
        </mc:AlternateContent>
        <mc:AlternateContent xmlns:mc="http://schemas.openxmlformats.org/markup-compatibility/2006">
          <mc:Choice Requires="x14">
            <control shapeId="57378" r:id="rId33" name="Check Box 34">
              <controlPr defaultSize="0" autoFill="0" autoLine="0" autoPict="0">
                <anchor moveWithCells="1">
                  <from>
                    <xdr:col>20</xdr:col>
                    <xdr:colOff>60960</xdr:colOff>
                    <xdr:row>30</xdr:row>
                    <xdr:rowOff>22860</xdr:rowOff>
                  </from>
                  <to>
                    <xdr:col>24</xdr:col>
                    <xdr:colOff>99060</xdr:colOff>
                    <xdr:row>30</xdr:row>
                    <xdr:rowOff>213360</xdr:rowOff>
                  </to>
                </anchor>
              </controlPr>
            </control>
          </mc:Choice>
        </mc:AlternateContent>
        <mc:AlternateContent xmlns:mc="http://schemas.openxmlformats.org/markup-compatibility/2006">
          <mc:Choice Requires="x14">
            <control shapeId="57379" r:id="rId34" name="Check Box 35">
              <controlPr defaultSize="0" autoFill="0" autoLine="0" autoPict="0">
                <anchor moveWithCells="1">
                  <from>
                    <xdr:col>9</xdr:col>
                    <xdr:colOff>228600</xdr:colOff>
                    <xdr:row>42</xdr:row>
                    <xdr:rowOff>15240</xdr:rowOff>
                  </from>
                  <to>
                    <xdr:col>13</xdr:col>
                    <xdr:colOff>137160</xdr:colOff>
                    <xdr:row>42</xdr:row>
                    <xdr:rowOff>220980</xdr:rowOff>
                  </to>
                </anchor>
              </controlPr>
            </control>
          </mc:Choice>
        </mc:AlternateContent>
        <mc:AlternateContent xmlns:mc="http://schemas.openxmlformats.org/markup-compatibility/2006">
          <mc:Choice Requires="x14">
            <control shapeId="57380" r:id="rId35" name="Check Box 36">
              <controlPr defaultSize="0" autoFill="0" autoLine="0" autoPict="0">
                <anchor moveWithCells="1">
                  <from>
                    <xdr:col>20</xdr:col>
                    <xdr:colOff>251460</xdr:colOff>
                    <xdr:row>31</xdr:row>
                    <xdr:rowOff>22860</xdr:rowOff>
                  </from>
                  <to>
                    <xdr:col>26</xdr:col>
                    <xdr:colOff>76200</xdr:colOff>
                    <xdr:row>31</xdr:row>
                    <xdr:rowOff>213360</xdr:rowOff>
                  </to>
                </anchor>
              </controlPr>
            </control>
          </mc:Choice>
        </mc:AlternateContent>
        <mc:AlternateContent xmlns:mc="http://schemas.openxmlformats.org/markup-compatibility/2006">
          <mc:Choice Requires="x14">
            <control shapeId="57381" r:id="rId36" name="Option Button 37">
              <controlPr defaultSize="0" autoFill="0" autoLine="0" autoPict="0">
                <anchor moveWithCells="1">
                  <from>
                    <xdr:col>1</xdr:col>
                    <xdr:colOff>45720</xdr:colOff>
                    <xdr:row>9</xdr:row>
                    <xdr:rowOff>106680</xdr:rowOff>
                  </from>
                  <to>
                    <xdr:col>3</xdr:col>
                    <xdr:colOff>99060</xdr:colOff>
                    <xdr:row>9</xdr:row>
                    <xdr:rowOff>327660</xdr:rowOff>
                  </to>
                </anchor>
              </controlPr>
            </control>
          </mc:Choice>
        </mc:AlternateContent>
        <mc:AlternateContent xmlns:mc="http://schemas.openxmlformats.org/markup-compatibility/2006">
          <mc:Choice Requires="x14">
            <control shapeId="57382" r:id="rId37" name="Option Button 38">
              <controlPr defaultSize="0" autoFill="0" autoLine="0" autoPict="0">
                <anchor moveWithCells="1">
                  <from>
                    <xdr:col>4</xdr:col>
                    <xdr:colOff>45720</xdr:colOff>
                    <xdr:row>9</xdr:row>
                    <xdr:rowOff>99060</xdr:rowOff>
                  </from>
                  <to>
                    <xdr:col>6</xdr:col>
                    <xdr:colOff>60960</xdr:colOff>
                    <xdr:row>9</xdr:row>
                    <xdr:rowOff>327660</xdr:rowOff>
                  </to>
                </anchor>
              </controlPr>
            </control>
          </mc:Choice>
        </mc:AlternateContent>
        <mc:AlternateContent xmlns:mc="http://schemas.openxmlformats.org/markup-compatibility/2006">
          <mc:Choice Requires="x14">
            <control shapeId="57383" r:id="rId38" name="Check Box 39">
              <controlPr defaultSize="0" autoFill="0" autoLine="0" autoPict="0">
                <anchor moveWithCells="1">
                  <from>
                    <xdr:col>20</xdr:col>
                    <xdr:colOff>251460</xdr:colOff>
                    <xdr:row>38</xdr:row>
                    <xdr:rowOff>22860</xdr:rowOff>
                  </from>
                  <to>
                    <xdr:col>25</xdr:col>
                    <xdr:colOff>175260</xdr:colOff>
                    <xdr:row>38</xdr:row>
                    <xdr:rowOff>213360</xdr:rowOff>
                  </to>
                </anchor>
              </controlPr>
            </control>
          </mc:Choice>
        </mc:AlternateContent>
        <mc:AlternateContent xmlns:mc="http://schemas.openxmlformats.org/markup-compatibility/2006">
          <mc:Choice Requires="x14">
            <control shapeId="57384" r:id="rId39" name="Check Box 40">
              <controlPr defaultSize="0" autoFill="0" autoLine="0" autoPict="0">
                <anchor moveWithCells="1">
                  <from>
                    <xdr:col>1</xdr:col>
                    <xdr:colOff>22860</xdr:colOff>
                    <xdr:row>44</xdr:row>
                    <xdr:rowOff>30480</xdr:rowOff>
                  </from>
                  <to>
                    <xdr:col>8</xdr:col>
                    <xdr:colOff>60960</xdr:colOff>
                    <xdr:row>44</xdr:row>
                    <xdr:rowOff>213360</xdr:rowOff>
                  </to>
                </anchor>
              </controlPr>
            </control>
          </mc:Choice>
        </mc:AlternateContent>
        <mc:AlternateContent xmlns:mc="http://schemas.openxmlformats.org/markup-compatibility/2006">
          <mc:Choice Requires="x14">
            <control shapeId="57385" r:id="rId40" name="Check Box 41">
              <controlPr defaultSize="0" autoFill="0" autoLine="0" autoPict="0">
                <anchor moveWithCells="1">
                  <from>
                    <xdr:col>11</xdr:col>
                    <xdr:colOff>22860</xdr:colOff>
                    <xdr:row>44</xdr:row>
                    <xdr:rowOff>30480</xdr:rowOff>
                  </from>
                  <to>
                    <xdr:col>17</xdr:col>
                    <xdr:colOff>182880</xdr:colOff>
                    <xdr:row>44</xdr:row>
                    <xdr:rowOff>213360</xdr:rowOff>
                  </to>
                </anchor>
              </controlPr>
            </control>
          </mc:Choice>
        </mc:AlternateContent>
        <mc:AlternateContent xmlns:mc="http://schemas.openxmlformats.org/markup-compatibility/2006">
          <mc:Choice Requires="x14">
            <control shapeId="57386" r:id="rId41" name="Check Box 42">
              <controlPr defaultSize="0" autoFill="0" autoLine="0" autoPict="0">
                <anchor moveWithCells="1">
                  <from>
                    <xdr:col>20</xdr:col>
                    <xdr:colOff>251460</xdr:colOff>
                    <xdr:row>41</xdr:row>
                    <xdr:rowOff>22860</xdr:rowOff>
                  </from>
                  <to>
                    <xdr:col>25</xdr:col>
                    <xdr:colOff>106680</xdr:colOff>
                    <xdr:row>41</xdr:row>
                    <xdr:rowOff>213360</xdr:rowOff>
                  </to>
                </anchor>
              </controlPr>
            </control>
          </mc:Choice>
        </mc:AlternateContent>
        <mc:AlternateContent xmlns:mc="http://schemas.openxmlformats.org/markup-compatibility/2006">
          <mc:Choice Requires="x14">
            <control shapeId="57387" r:id="rId42" name="Check Box 43">
              <controlPr defaultSize="0" autoFill="0" autoLine="0" autoPict="0">
                <anchor moveWithCells="1">
                  <from>
                    <xdr:col>23</xdr:col>
                    <xdr:colOff>30480</xdr:colOff>
                    <xdr:row>28</xdr:row>
                    <xdr:rowOff>38100</xdr:rowOff>
                  </from>
                  <to>
                    <xdr:col>28</xdr:col>
                    <xdr:colOff>198120</xdr:colOff>
                    <xdr:row>29</xdr:row>
                    <xdr:rowOff>0</xdr:rowOff>
                  </to>
                </anchor>
              </controlPr>
            </control>
          </mc:Choice>
        </mc:AlternateContent>
        <mc:AlternateContent xmlns:mc="http://schemas.openxmlformats.org/markup-compatibility/2006">
          <mc:Choice Requires="x14">
            <control shapeId="57388" r:id="rId43" name="Check Box 44">
              <controlPr defaultSize="0" autoFill="0" autoLine="0" autoPict="0">
                <anchor moveWithCells="1">
                  <from>
                    <xdr:col>1</xdr:col>
                    <xdr:colOff>22860</xdr:colOff>
                    <xdr:row>45</xdr:row>
                    <xdr:rowOff>22860</xdr:rowOff>
                  </from>
                  <to>
                    <xdr:col>6</xdr:col>
                    <xdr:colOff>213360</xdr:colOff>
                    <xdr:row>45</xdr:row>
                    <xdr:rowOff>213360</xdr:rowOff>
                  </to>
                </anchor>
              </controlPr>
            </control>
          </mc:Choice>
        </mc:AlternateContent>
        <mc:AlternateContent xmlns:mc="http://schemas.openxmlformats.org/markup-compatibility/2006">
          <mc:Choice Requires="x14">
            <control shapeId="57389" r:id="rId44" name="Option Button 45">
              <controlPr defaultSize="0" autoFill="0" autoLine="0" autoPict="0">
                <anchor moveWithCells="1">
                  <from>
                    <xdr:col>1</xdr:col>
                    <xdr:colOff>114300</xdr:colOff>
                    <xdr:row>5</xdr:row>
                    <xdr:rowOff>30480</xdr:rowOff>
                  </from>
                  <to>
                    <xdr:col>6</xdr:col>
                    <xdr:colOff>76200</xdr:colOff>
                    <xdr:row>6</xdr:row>
                    <xdr:rowOff>213360</xdr:rowOff>
                  </to>
                </anchor>
              </controlPr>
            </control>
          </mc:Choice>
        </mc:AlternateContent>
        <mc:AlternateContent xmlns:mc="http://schemas.openxmlformats.org/markup-compatibility/2006">
          <mc:Choice Requires="x14">
            <control shapeId="57390" r:id="rId45" name="Option Button 46">
              <controlPr defaultSize="0" autoFill="0" autoLine="0" autoPict="0">
                <anchor moveWithCells="1">
                  <from>
                    <xdr:col>6</xdr:col>
                    <xdr:colOff>121920</xdr:colOff>
                    <xdr:row>5</xdr:row>
                    <xdr:rowOff>38100</xdr:rowOff>
                  </from>
                  <to>
                    <xdr:col>11</xdr:col>
                    <xdr:colOff>213360</xdr:colOff>
                    <xdr:row>6</xdr:row>
                    <xdr:rowOff>213360</xdr:rowOff>
                  </to>
                </anchor>
              </controlPr>
            </control>
          </mc:Choice>
        </mc:AlternateContent>
        <mc:AlternateContent xmlns:mc="http://schemas.openxmlformats.org/markup-compatibility/2006">
          <mc:Choice Requires="x14">
            <control shapeId="57391" r:id="rId46" name="Option Button 47">
              <controlPr defaultSize="0" autoFill="0" autoLine="0" autoPict="0">
                <anchor moveWithCells="1">
                  <from>
                    <xdr:col>11</xdr:col>
                    <xdr:colOff>106680</xdr:colOff>
                    <xdr:row>5</xdr:row>
                    <xdr:rowOff>60960</xdr:rowOff>
                  </from>
                  <to>
                    <xdr:col>15</xdr:col>
                    <xdr:colOff>175260</xdr:colOff>
                    <xdr:row>6</xdr:row>
                    <xdr:rowOff>213360</xdr:rowOff>
                  </to>
                </anchor>
              </controlPr>
            </control>
          </mc:Choice>
        </mc:AlternateContent>
        <mc:AlternateContent xmlns:mc="http://schemas.openxmlformats.org/markup-compatibility/2006">
          <mc:Choice Requires="x14">
            <control shapeId="57392" r:id="rId47" name="Option Button 48">
              <controlPr defaultSize="0" autoFill="0" autoLine="0" autoPict="0">
                <anchor moveWithCells="1">
                  <from>
                    <xdr:col>16</xdr:col>
                    <xdr:colOff>22860</xdr:colOff>
                    <xdr:row>5</xdr:row>
                    <xdr:rowOff>22860</xdr:rowOff>
                  </from>
                  <to>
                    <xdr:col>20</xdr:col>
                    <xdr:colOff>251460</xdr:colOff>
                    <xdr:row>7</xdr:row>
                    <xdr:rowOff>0</xdr:rowOff>
                  </to>
                </anchor>
              </controlPr>
            </control>
          </mc:Choice>
        </mc:AlternateContent>
        <mc:AlternateContent xmlns:mc="http://schemas.openxmlformats.org/markup-compatibility/2006">
          <mc:Choice Requires="x14">
            <control shapeId="57393" r:id="rId48" name="Group Box 49">
              <controlPr defaultSize="0" autoFill="0" autoPict="0">
                <anchor moveWithCells="1">
                  <from>
                    <xdr:col>0</xdr:col>
                    <xdr:colOff>198120</xdr:colOff>
                    <xdr:row>9</xdr:row>
                    <xdr:rowOff>0</xdr:rowOff>
                  </from>
                  <to>
                    <xdr:col>7</xdr:col>
                    <xdr:colOff>0</xdr:colOff>
                    <xdr:row>9</xdr:row>
                    <xdr:rowOff>381000</xdr:rowOff>
                  </to>
                </anchor>
              </controlPr>
            </control>
          </mc:Choice>
        </mc:AlternateContent>
        <mc:AlternateContent xmlns:mc="http://schemas.openxmlformats.org/markup-compatibility/2006">
          <mc:Choice Requires="x14">
            <control shapeId="57394" r:id="rId49" name="Group Box 50">
              <controlPr defaultSize="0" autoFill="0" autoPict="0">
                <anchor moveWithCells="1">
                  <from>
                    <xdr:col>1</xdr:col>
                    <xdr:colOff>0</xdr:colOff>
                    <xdr:row>4</xdr:row>
                    <xdr:rowOff>251460</xdr:rowOff>
                  </from>
                  <to>
                    <xdr:col>21</xdr:col>
                    <xdr:colOff>22860</xdr:colOff>
                    <xdr:row>7</xdr:row>
                    <xdr:rowOff>30480</xdr:rowOff>
                  </to>
                </anchor>
              </controlPr>
            </control>
          </mc:Choice>
        </mc:AlternateContent>
        <mc:AlternateContent xmlns:mc="http://schemas.openxmlformats.org/markup-compatibility/2006">
          <mc:Choice Requires="x14">
            <control shapeId="57395" r:id="rId50" name="Option Button 51">
              <controlPr defaultSize="0" autoFill="0" autoLine="0" autoPict="0">
                <anchor moveWithCells="1">
                  <from>
                    <xdr:col>32</xdr:col>
                    <xdr:colOff>121920</xdr:colOff>
                    <xdr:row>15</xdr:row>
                    <xdr:rowOff>7620</xdr:rowOff>
                  </from>
                  <to>
                    <xdr:col>33</xdr:col>
                    <xdr:colOff>251460</xdr:colOff>
                    <xdr:row>15</xdr:row>
                    <xdr:rowOff>213360</xdr:rowOff>
                  </to>
                </anchor>
              </controlPr>
            </control>
          </mc:Choice>
        </mc:AlternateContent>
        <mc:AlternateContent xmlns:mc="http://schemas.openxmlformats.org/markup-compatibility/2006">
          <mc:Choice Requires="x14">
            <control shapeId="57396" r:id="rId51" name="Option Button 52">
              <controlPr defaultSize="0" autoFill="0" autoLine="0" autoPict="0">
                <anchor moveWithCells="1">
                  <from>
                    <xdr:col>34</xdr:col>
                    <xdr:colOff>68580</xdr:colOff>
                    <xdr:row>14</xdr:row>
                    <xdr:rowOff>228600</xdr:rowOff>
                  </from>
                  <to>
                    <xdr:col>35</xdr:col>
                    <xdr:colOff>281940</xdr:colOff>
                    <xdr:row>15</xdr:row>
                    <xdr:rowOff>205740</xdr:rowOff>
                  </to>
                </anchor>
              </controlPr>
            </control>
          </mc:Choice>
        </mc:AlternateContent>
        <mc:AlternateContent xmlns:mc="http://schemas.openxmlformats.org/markup-compatibility/2006">
          <mc:Choice Requires="x14">
            <control shapeId="57397" r:id="rId52" name="Check Box 53">
              <controlPr defaultSize="0" autoFill="0" autoLine="0" autoPict="0">
                <anchor moveWithCells="1">
                  <from>
                    <xdr:col>20</xdr:col>
                    <xdr:colOff>45720</xdr:colOff>
                    <xdr:row>28</xdr:row>
                    <xdr:rowOff>22860</xdr:rowOff>
                  </from>
                  <to>
                    <xdr:col>23</xdr:col>
                    <xdr:colOff>60960</xdr:colOff>
                    <xdr:row>29</xdr:row>
                    <xdr:rowOff>22860</xdr:rowOff>
                  </to>
                </anchor>
              </controlPr>
            </control>
          </mc:Choice>
        </mc:AlternateContent>
        <mc:AlternateContent xmlns:mc="http://schemas.openxmlformats.org/markup-compatibility/2006">
          <mc:Choice Requires="x14">
            <control shapeId="57398" r:id="rId53" name="Check Box 54">
              <controlPr defaultSize="0" autoFill="0" autoLine="0" autoPict="0">
                <anchor moveWithCells="1">
                  <from>
                    <xdr:col>14</xdr:col>
                    <xdr:colOff>22860</xdr:colOff>
                    <xdr:row>32</xdr:row>
                    <xdr:rowOff>22860</xdr:rowOff>
                  </from>
                  <to>
                    <xdr:col>16</xdr:col>
                    <xdr:colOff>83820</xdr:colOff>
                    <xdr:row>32</xdr:row>
                    <xdr:rowOff>213360</xdr:rowOff>
                  </to>
                </anchor>
              </controlPr>
            </control>
          </mc:Choice>
        </mc:AlternateContent>
        <mc:AlternateContent xmlns:mc="http://schemas.openxmlformats.org/markup-compatibility/2006">
          <mc:Choice Requires="x14">
            <control shapeId="57399" r:id="rId54" name="Check Box 55">
              <controlPr defaultSize="0" autoFill="0" autoLine="0" autoPict="0">
                <anchor moveWithCells="1">
                  <from>
                    <xdr:col>11</xdr:col>
                    <xdr:colOff>22860</xdr:colOff>
                    <xdr:row>32</xdr:row>
                    <xdr:rowOff>22860</xdr:rowOff>
                  </from>
                  <to>
                    <xdr:col>13</xdr:col>
                    <xdr:colOff>99060</xdr:colOff>
                    <xdr:row>32</xdr:row>
                    <xdr:rowOff>213360</xdr:rowOff>
                  </to>
                </anchor>
              </controlPr>
            </control>
          </mc:Choice>
        </mc:AlternateContent>
        <mc:AlternateContent xmlns:mc="http://schemas.openxmlformats.org/markup-compatibility/2006">
          <mc:Choice Requires="x14">
            <control shapeId="57400" r:id="rId55" name="Check Box 56">
              <controlPr defaultSize="0" autoFill="0" autoLine="0" autoPict="0">
                <anchor moveWithCells="1">
                  <from>
                    <xdr:col>16</xdr:col>
                    <xdr:colOff>152400</xdr:colOff>
                    <xdr:row>32</xdr:row>
                    <xdr:rowOff>22860</xdr:rowOff>
                  </from>
                  <to>
                    <xdr:col>18</xdr:col>
                    <xdr:colOff>175260</xdr:colOff>
                    <xdr:row>32</xdr:row>
                    <xdr:rowOff>213360</xdr:rowOff>
                  </to>
                </anchor>
              </controlPr>
            </control>
          </mc:Choice>
        </mc:AlternateContent>
        <mc:AlternateContent xmlns:mc="http://schemas.openxmlformats.org/markup-compatibility/2006">
          <mc:Choice Requires="x14">
            <control shapeId="57402" r:id="rId56" name="Check Box 58">
              <controlPr defaultSize="0" autoFill="0" autoLine="0" autoPict="0">
                <anchor moveWithCells="1">
                  <from>
                    <xdr:col>1</xdr:col>
                    <xdr:colOff>45720</xdr:colOff>
                    <xdr:row>39</xdr:row>
                    <xdr:rowOff>22860</xdr:rowOff>
                  </from>
                  <to>
                    <xdr:col>5</xdr:col>
                    <xdr:colOff>22860</xdr:colOff>
                    <xdr:row>39</xdr:row>
                    <xdr:rowOff>213360</xdr:rowOff>
                  </to>
                </anchor>
              </controlPr>
            </control>
          </mc:Choice>
        </mc:AlternateContent>
        <mc:AlternateContent xmlns:mc="http://schemas.openxmlformats.org/markup-compatibility/2006">
          <mc:Choice Requires="x14">
            <control shapeId="57403" r:id="rId57" name="Check Box 59">
              <controlPr defaultSize="0" autoFill="0" autoLine="0" autoPict="0">
                <anchor moveWithCells="1">
                  <from>
                    <xdr:col>11</xdr:col>
                    <xdr:colOff>213360</xdr:colOff>
                    <xdr:row>39</xdr:row>
                    <xdr:rowOff>7620</xdr:rowOff>
                  </from>
                  <to>
                    <xdr:col>17</xdr:col>
                    <xdr:colOff>289560</xdr:colOff>
                    <xdr:row>39</xdr:row>
                    <xdr:rowOff>213360</xdr:rowOff>
                  </to>
                </anchor>
              </controlPr>
            </control>
          </mc:Choice>
        </mc:AlternateContent>
        <mc:AlternateContent xmlns:mc="http://schemas.openxmlformats.org/markup-compatibility/2006">
          <mc:Choice Requires="x14">
            <control shapeId="57404" r:id="rId58" name="Check Box 60">
              <controlPr defaultSize="0" autoFill="0" autoLine="0" autoPict="0">
                <anchor moveWithCells="1">
                  <from>
                    <xdr:col>5</xdr:col>
                    <xdr:colOff>220980</xdr:colOff>
                    <xdr:row>39</xdr:row>
                    <xdr:rowOff>22860</xdr:rowOff>
                  </from>
                  <to>
                    <xdr:col>11</xdr:col>
                    <xdr:colOff>198120</xdr:colOff>
                    <xdr:row>39</xdr:row>
                    <xdr:rowOff>213360</xdr:rowOff>
                  </to>
                </anchor>
              </controlPr>
            </control>
          </mc:Choice>
        </mc:AlternateContent>
        <mc:AlternateContent xmlns:mc="http://schemas.openxmlformats.org/markup-compatibility/2006">
          <mc:Choice Requires="x14">
            <control shapeId="57405" r:id="rId59" name="Check Box 61">
              <controlPr defaultSize="0" autoFill="0" autoLine="0" autoPict="0">
                <anchor moveWithCells="1">
                  <from>
                    <xdr:col>20</xdr:col>
                    <xdr:colOff>251460</xdr:colOff>
                    <xdr:row>43</xdr:row>
                    <xdr:rowOff>22860</xdr:rowOff>
                  </from>
                  <to>
                    <xdr:col>34</xdr:col>
                    <xdr:colOff>137160</xdr:colOff>
                    <xdr:row>43</xdr:row>
                    <xdr:rowOff>213360</xdr:rowOff>
                  </to>
                </anchor>
              </controlPr>
            </control>
          </mc:Choice>
        </mc:AlternateContent>
        <mc:AlternateContent xmlns:mc="http://schemas.openxmlformats.org/markup-compatibility/2006">
          <mc:Choice Requires="x14">
            <control shapeId="57406" r:id="rId60" name="Check Box 62">
              <controlPr defaultSize="0" autoFill="0" autoLine="0" autoPict="0">
                <anchor moveWithCells="1">
                  <from>
                    <xdr:col>20</xdr:col>
                    <xdr:colOff>251460</xdr:colOff>
                    <xdr:row>35</xdr:row>
                    <xdr:rowOff>30480</xdr:rowOff>
                  </from>
                  <to>
                    <xdr:col>28</xdr:col>
                    <xdr:colOff>121920</xdr:colOff>
                    <xdr:row>35</xdr:row>
                    <xdr:rowOff>213360</xdr:rowOff>
                  </to>
                </anchor>
              </controlPr>
            </control>
          </mc:Choice>
        </mc:AlternateContent>
        <mc:AlternateContent xmlns:mc="http://schemas.openxmlformats.org/markup-compatibility/2006">
          <mc:Choice Requires="x14">
            <control shapeId="57407" r:id="rId61" name="Check Box 63">
              <controlPr defaultSize="0" autoFill="0" autoLine="0" autoPict="0">
                <anchor moveWithCells="1">
                  <from>
                    <xdr:col>34</xdr:col>
                    <xdr:colOff>60960</xdr:colOff>
                    <xdr:row>24</xdr:row>
                    <xdr:rowOff>7620</xdr:rowOff>
                  </from>
                  <to>
                    <xdr:col>35</xdr:col>
                    <xdr:colOff>251460</xdr:colOff>
                    <xdr:row>25</xdr:row>
                    <xdr:rowOff>0</xdr:rowOff>
                  </to>
                </anchor>
              </controlPr>
            </control>
          </mc:Choice>
        </mc:AlternateContent>
        <mc:AlternateContent xmlns:mc="http://schemas.openxmlformats.org/markup-compatibility/2006">
          <mc:Choice Requires="x14">
            <control shapeId="57408" r:id="rId62" name="Check Box 64">
              <controlPr defaultSize="0" autoFill="0" autoLine="0" autoPict="0">
                <anchor moveWithCells="1">
                  <from>
                    <xdr:col>26</xdr:col>
                    <xdr:colOff>7620</xdr:colOff>
                    <xdr:row>25</xdr:row>
                    <xdr:rowOff>30480</xdr:rowOff>
                  </from>
                  <to>
                    <xdr:col>34</xdr:col>
                    <xdr:colOff>198120</xdr:colOff>
                    <xdr:row>25</xdr:row>
                    <xdr:rowOff>213360</xdr:rowOff>
                  </to>
                </anchor>
              </controlPr>
            </control>
          </mc:Choice>
        </mc:AlternateContent>
        <mc:AlternateContent xmlns:mc="http://schemas.openxmlformats.org/markup-compatibility/2006">
          <mc:Choice Requires="x14">
            <control shapeId="57409" r:id="rId63" name="Check Box 65">
              <controlPr defaultSize="0" autoFill="0" autoLine="0" autoPict="0">
                <anchor moveWithCells="1">
                  <from>
                    <xdr:col>26</xdr:col>
                    <xdr:colOff>7620</xdr:colOff>
                    <xdr:row>26</xdr:row>
                    <xdr:rowOff>0</xdr:rowOff>
                  </from>
                  <to>
                    <xdr:col>35</xdr:col>
                    <xdr:colOff>251460</xdr:colOff>
                    <xdr:row>26</xdr:row>
                    <xdr:rowOff>213360</xdr:rowOff>
                  </to>
                </anchor>
              </controlPr>
            </control>
          </mc:Choice>
        </mc:AlternateContent>
        <mc:AlternateContent xmlns:mc="http://schemas.openxmlformats.org/markup-compatibility/2006">
          <mc:Choice Requires="x14">
            <control shapeId="57410" r:id="rId64" name="Check Box 66">
              <controlPr defaultSize="0" autoFill="0" autoLine="0" autoPict="0">
                <anchor moveWithCells="1">
                  <from>
                    <xdr:col>20</xdr:col>
                    <xdr:colOff>251460</xdr:colOff>
                    <xdr:row>33</xdr:row>
                    <xdr:rowOff>30480</xdr:rowOff>
                  </from>
                  <to>
                    <xdr:col>23</xdr:col>
                    <xdr:colOff>175260</xdr:colOff>
                    <xdr:row>33</xdr:row>
                    <xdr:rowOff>213360</xdr:rowOff>
                  </to>
                </anchor>
              </controlPr>
            </control>
          </mc:Choice>
        </mc:AlternateContent>
        <mc:AlternateContent xmlns:mc="http://schemas.openxmlformats.org/markup-compatibility/2006">
          <mc:Choice Requires="x14">
            <control shapeId="57411" r:id="rId65" name="Group Box 67">
              <controlPr defaultSize="0" autoFill="0" autoPict="0">
                <anchor moveWithCells="1">
                  <from>
                    <xdr:col>6</xdr:col>
                    <xdr:colOff>83820</xdr:colOff>
                    <xdr:row>48</xdr:row>
                    <xdr:rowOff>213360</xdr:rowOff>
                  </from>
                  <to>
                    <xdr:col>11</xdr:col>
                    <xdr:colOff>175260</xdr:colOff>
                    <xdr:row>50</xdr:row>
                    <xdr:rowOff>0</xdr:rowOff>
                  </to>
                </anchor>
              </controlPr>
            </control>
          </mc:Choice>
        </mc:AlternateContent>
        <mc:AlternateContent xmlns:mc="http://schemas.openxmlformats.org/markup-compatibility/2006">
          <mc:Choice Requires="x14">
            <control shapeId="57412" r:id="rId66" name="Option Button 68">
              <controlPr defaultSize="0" autoFill="0" autoLine="0" autoPict="0">
                <anchor moveWithCells="1">
                  <from>
                    <xdr:col>9</xdr:col>
                    <xdr:colOff>60960</xdr:colOff>
                    <xdr:row>49</xdr:row>
                    <xdr:rowOff>22860</xdr:rowOff>
                  </from>
                  <to>
                    <xdr:col>10</xdr:col>
                    <xdr:colOff>213360</xdr:colOff>
                    <xdr:row>49</xdr:row>
                    <xdr:rowOff>220980</xdr:rowOff>
                  </to>
                </anchor>
              </controlPr>
            </control>
          </mc:Choice>
        </mc:AlternateContent>
        <mc:AlternateContent xmlns:mc="http://schemas.openxmlformats.org/markup-compatibility/2006">
          <mc:Choice Requires="x14">
            <control shapeId="57413" r:id="rId67" name="Option Button 69">
              <controlPr defaultSize="0" autoFill="0" autoLine="0" autoPict="0">
                <anchor moveWithCells="1">
                  <from>
                    <xdr:col>7</xdr:col>
                    <xdr:colOff>60960</xdr:colOff>
                    <xdr:row>49</xdr:row>
                    <xdr:rowOff>22860</xdr:rowOff>
                  </from>
                  <to>
                    <xdr:col>9</xdr:col>
                    <xdr:colOff>0</xdr:colOff>
                    <xdr:row>49</xdr:row>
                    <xdr:rowOff>220980</xdr:rowOff>
                  </to>
                </anchor>
              </controlPr>
            </control>
          </mc:Choice>
        </mc:AlternateContent>
        <mc:AlternateContent xmlns:mc="http://schemas.openxmlformats.org/markup-compatibility/2006">
          <mc:Choice Requires="x14">
            <control shapeId="57415" r:id="rId68" name="Check Box 71">
              <controlPr defaultSize="0" autoFill="0" autoLine="0" autoPict="0">
                <anchor moveWithCells="1">
                  <from>
                    <xdr:col>16</xdr:col>
                    <xdr:colOff>76200</xdr:colOff>
                    <xdr:row>22</xdr:row>
                    <xdr:rowOff>30480</xdr:rowOff>
                  </from>
                  <to>
                    <xdr:col>18</xdr:col>
                    <xdr:colOff>175260</xdr:colOff>
                    <xdr:row>22</xdr:row>
                    <xdr:rowOff>213360</xdr:rowOff>
                  </to>
                </anchor>
              </controlPr>
            </control>
          </mc:Choice>
        </mc:AlternateContent>
        <mc:AlternateContent xmlns:mc="http://schemas.openxmlformats.org/markup-compatibility/2006">
          <mc:Choice Requires="x14">
            <control shapeId="57416" r:id="rId69" name="Check Box 72">
              <controlPr defaultSize="0" autoFill="0" autoLine="0" autoPict="0">
                <anchor moveWithCells="1">
                  <from>
                    <xdr:col>16</xdr:col>
                    <xdr:colOff>76200</xdr:colOff>
                    <xdr:row>24</xdr:row>
                    <xdr:rowOff>15240</xdr:rowOff>
                  </from>
                  <to>
                    <xdr:col>18</xdr:col>
                    <xdr:colOff>175260</xdr:colOff>
                    <xdr:row>24</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3502-0218-4DA4-9040-B085732385DF}">
  <sheetPr codeName="Sheet7"/>
  <dimension ref="A2:R49"/>
  <sheetViews>
    <sheetView zoomScaleNormal="100" workbookViewId="0">
      <selection activeCell="T20" sqref="T20"/>
    </sheetView>
  </sheetViews>
  <sheetFormatPr defaultRowHeight="13.2" x14ac:dyDescent="0.2"/>
  <cols>
    <col min="2" max="2" width="4" customWidth="1"/>
    <col min="3" max="10" width="3" customWidth="1"/>
    <col min="11" max="17" width="5.109375" customWidth="1"/>
  </cols>
  <sheetData>
    <row r="2" spans="1:18" x14ac:dyDescent="0.2">
      <c r="A2" s="403" t="s">
        <v>886</v>
      </c>
      <c r="B2" s="282" t="s">
        <v>887</v>
      </c>
      <c r="C2" s="282"/>
      <c r="D2" s="282"/>
      <c r="E2" s="282"/>
      <c r="F2" s="282"/>
      <c r="G2" s="282"/>
      <c r="H2" s="282"/>
      <c r="I2" s="282"/>
      <c r="J2" s="147"/>
      <c r="K2" s="147"/>
      <c r="L2" s="147"/>
      <c r="M2" s="147"/>
      <c r="N2" s="147"/>
      <c r="O2" s="147"/>
      <c r="P2" s="147"/>
      <c r="Q2" s="147"/>
    </row>
    <row r="3" spans="1:18" x14ac:dyDescent="0.2">
      <c r="B3" t="s">
        <v>878</v>
      </c>
      <c r="C3" s="147" t="s">
        <v>880</v>
      </c>
      <c r="D3" s="147"/>
      <c r="E3" s="147"/>
      <c r="F3" s="396"/>
      <c r="G3" s="147"/>
      <c r="H3" s="147"/>
      <c r="I3" s="396"/>
      <c r="J3" s="147"/>
      <c r="K3" s="147"/>
      <c r="L3" s="147"/>
      <c r="M3" s="147"/>
      <c r="N3" s="147"/>
      <c r="O3" s="147"/>
      <c r="P3" s="147"/>
      <c r="Q3" s="147"/>
      <c r="R3" s="147"/>
    </row>
    <row r="4" spans="1:18" x14ac:dyDescent="0.2">
      <c r="C4" s="147" t="s">
        <v>881</v>
      </c>
      <c r="D4" s="147"/>
      <c r="E4" s="147"/>
      <c r="F4" s="396"/>
      <c r="G4" s="147"/>
      <c r="H4" s="147"/>
      <c r="I4" s="396"/>
      <c r="J4" s="147"/>
      <c r="K4" s="147"/>
      <c r="L4" s="147"/>
      <c r="M4" s="147"/>
      <c r="N4" s="147"/>
      <c r="O4" s="147"/>
      <c r="P4" s="147"/>
      <c r="Q4" s="147"/>
      <c r="R4" s="147"/>
    </row>
    <row r="5" spans="1:18" x14ac:dyDescent="0.2">
      <c r="B5" s="147" t="s">
        <v>879</v>
      </c>
      <c r="C5" s="147" t="s">
        <v>884</v>
      </c>
      <c r="D5" s="147"/>
      <c r="E5" s="147"/>
      <c r="F5" s="396"/>
      <c r="G5" s="147"/>
      <c r="H5" s="147"/>
      <c r="I5" s="396"/>
      <c r="J5" s="147"/>
      <c r="K5" s="147"/>
      <c r="L5" s="147"/>
      <c r="M5" s="147"/>
      <c r="N5" s="147"/>
      <c r="O5" s="147"/>
      <c r="P5" s="147"/>
      <c r="Q5" s="147"/>
    </row>
    <row r="6" spans="1:18" x14ac:dyDescent="0.2">
      <c r="B6" s="147"/>
      <c r="C6" s="147" t="s">
        <v>882</v>
      </c>
      <c r="D6" s="147"/>
      <c r="E6" s="147"/>
      <c r="F6" s="396"/>
      <c r="G6" s="147"/>
      <c r="H6" s="147"/>
      <c r="I6" s="396"/>
      <c r="J6" s="147"/>
      <c r="K6" s="147"/>
      <c r="L6" s="147"/>
      <c r="M6" s="147"/>
      <c r="N6" s="147"/>
      <c r="O6" s="147"/>
      <c r="P6" s="147"/>
      <c r="Q6" s="147"/>
    </row>
    <row r="7" spans="1:18" x14ac:dyDescent="0.2">
      <c r="B7" s="147" t="s">
        <v>883</v>
      </c>
      <c r="C7" s="147" t="s">
        <v>885</v>
      </c>
      <c r="D7" s="147"/>
      <c r="E7" s="147"/>
      <c r="F7" s="396"/>
      <c r="G7" s="147"/>
      <c r="H7" s="147"/>
      <c r="I7" s="396"/>
      <c r="J7" s="147"/>
      <c r="K7" s="147"/>
      <c r="L7" s="147"/>
      <c r="M7" s="147"/>
      <c r="N7" s="147"/>
      <c r="O7" s="147"/>
      <c r="P7" s="147"/>
      <c r="Q7" s="147"/>
    </row>
    <row r="8" spans="1:18" x14ac:dyDescent="0.2">
      <c r="B8" s="147"/>
      <c r="C8" s="147"/>
      <c r="D8" s="147"/>
      <c r="E8" s="147"/>
      <c r="F8" s="396"/>
      <c r="G8" s="147"/>
      <c r="H8" s="147"/>
      <c r="I8" s="396"/>
      <c r="J8" s="147"/>
      <c r="K8" s="147"/>
      <c r="L8" s="147"/>
      <c r="M8" s="147"/>
      <c r="N8" s="147"/>
      <c r="O8" s="147"/>
      <c r="P8" s="147"/>
      <c r="Q8" s="147"/>
    </row>
    <row r="9" spans="1:18" ht="13.8" thickBot="1" x14ac:dyDescent="0.25">
      <c r="B9" s="276" t="s">
        <v>890</v>
      </c>
      <c r="C9" s="276"/>
      <c r="D9" s="276"/>
      <c r="E9" s="276"/>
      <c r="F9" s="398"/>
      <c r="G9" s="276"/>
      <c r="H9" s="276"/>
      <c r="I9" s="398"/>
      <c r="J9" s="276"/>
      <c r="K9" s="147"/>
      <c r="L9" s="276"/>
      <c r="M9" s="276"/>
      <c r="N9" s="276"/>
      <c r="O9" s="276"/>
      <c r="P9" s="276"/>
      <c r="Q9" s="276"/>
    </row>
    <row r="10" spans="1:18" ht="13.8" thickBot="1" x14ac:dyDescent="0.25">
      <c r="B10" s="1449" t="s">
        <v>866</v>
      </c>
      <c r="C10" s="1439"/>
      <c r="D10" s="1439"/>
      <c r="E10" s="1439"/>
      <c r="F10" s="1439"/>
      <c r="G10" s="1439"/>
      <c r="H10" s="1439"/>
      <c r="I10" s="1439"/>
      <c r="J10" s="1440"/>
      <c r="K10" s="280" t="s">
        <v>576</v>
      </c>
      <c r="L10" s="1450" t="s">
        <v>867</v>
      </c>
      <c r="M10" s="1439"/>
      <c r="N10" s="1439"/>
      <c r="O10" s="1439"/>
      <c r="P10" s="1439"/>
      <c r="Q10" s="1442"/>
    </row>
    <row r="11" spans="1:18" x14ac:dyDescent="0.2">
      <c r="B11" s="1443"/>
      <c r="C11" s="1444"/>
      <c r="D11" s="1444"/>
      <c r="E11" s="1444"/>
      <c r="F11" s="1444"/>
      <c r="G11" s="1444"/>
      <c r="H11" s="1444"/>
      <c r="I11" s="1444"/>
      <c r="J11" s="1445"/>
      <c r="K11" s="277" t="s">
        <v>576</v>
      </c>
      <c r="L11" s="1446"/>
      <c r="M11" s="1447"/>
      <c r="N11" s="1447"/>
      <c r="O11" s="1447"/>
      <c r="P11" s="1447"/>
      <c r="Q11" s="1448"/>
    </row>
    <row r="12" spans="1:18" x14ac:dyDescent="0.2">
      <c r="B12" s="1435"/>
      <c r="C12" s="1271"/>
      <c r="D12" s="1271"/>
      <c r="E12" s="1271"/>
      <c r="F12" s="1271"/>
      <c r="G12" s="1271"/>
      <c r="H12" s="1271"/>
      <c r="I12" s="1271"/>
      <c r="J12" s="1436"/>
      <c r="K12" s="278" t="s">
        <v>576</v>
      </c>
      <c r="L12" s="1437"/>
      <c r="M12" s="1271"/>
      <c r="N12" s="1271"/>
      <c r="O12" s="1271"/>
      <c r="P12" s="1271"/>
      <c r="Q12" s="1272"/>
    </row>
    <row r="13" spans="1:18" x14ac:dyDescent="0.2">
      <c r="B13" s="1435"/>
      <c r="C13" s="1271"/>
      <c r="D13" s="1271"/>
      <c r="E13" s="1271"/>
      <c r="F13" s="1271"/>
      <c r="G13" s="1271"/>
      <c r="H13" s="1271"/>
      <c r="I13" s="1271"/>
      <c r="J13" s="1436"/>
      <c r="K13" s="278" t="s">
        <v>576</v>
      </c>
      <c r="L13" s="1437"/>
      <c r="M13" s="1271"/>
      <c r="N13" s="1271"/>
      <c r="O13" s="1271"/>
      <c r="P13" s="1271"/>
      <c r="Q13" s="1272"/>
    </row>
    <row r="14" spans="1:18" x14ac:dyDescent="0.2">
      <c r="B14" s="1435"/>
      <c r="C14" s="1271"/>
      <c r="D14" s="1271"/>
      <c r="E14" s="1271"/>
      <c r="F14" s="1271"/>
      <c r="G14" s="1271"/>
      <c r="H14" s="1271"/>
      <c r="I14" s="1271"/>
      <c r="J14" s="1436"/>
      <c r="K14" s="278" t="s">
        <v>576</v>
      </c>
      <c r="L14" s="1437"/>
      <c r="M14" s="1271"/>
      <c r="N14" s="1271"/>
      <c r="O14" s="1271"/>
      <c r="P14" s="1271"/>
      <c r="Q14" s="1272"/>
    </row>
    <row r="15" spans="1:18" x14ac:dyDescent="0.2">
      <c r="B15" s="1435"/>
      <c r="C15" s="1271"/>
      <c r="D15" s="1271"/>
      <c r="E15" s="1271"/>
      <c r="F15" s="1271"/>
      <c r="G15" s="1271"/>
      <c r="H15" s="1271"/>
      <c r="I15" s="1271"/>
      <c r="J15" s="1436"/>
      <c r="K15" s="278" t="s">
        <v>576</v>
      </c>
      <c r="L15" s="1437"/>
      <c r="M15" s="1271"/>
      <c r="N15" s="1271"/>
      <c r="O15" s="1271"/>
      <c r="P15" s="1271"/>
      <c r="Q15" s="1272"/>
    </row>
    <row r="16" spans="1:18" ht="13.8" thickBot="1" x14ac:dyDescent="0.25">
      <c r="B16" s="1430"/>
      <c r="C16" s="1431"/>
      <c r="D16" s="1431"/>
      <c r="E16" s="1431"/>
      <c r="F16" s="1431"/>
      <c r="G16" s="1431"/>
      <c r="H16" s="1431"/>
      <c r="I16" s="1431"/>
      <c r="J16" s="1432"/>
      <c r="K16" s="279" t="s">
        <v>576</v>
      </c>
      <c r="L16" s="1433"/>
      <c r="M16" s="1431"/>
      <c r="N16" s="1431"/>
      <c r="O16" s="1431"/>
      <c r="P16" s="1431"/>
      <c r="Q16" s="1434"/>
    </row>
    <row r="18" spans="1:17" ht="15.6" x14ac:dyDescent="0.35">
      <c r="A18" s="404" t="s">
        <v>888</v>
      </c>
      <c r="B18" s="378" t="s">
        <v>1059</v>
      </c>
    </row>
    <row r="19" spans="1:17" ht="15" x14ac:dyDescent="0.2">
      <c r="B19" t="s">
        <v>878</v>
      </c>
      <c r="C19" s="379" t="s">
        <v>1060</v>
      </c>
      <c r="D19" s="371"/>
      <c r="E19" s="371"/>
      <c r="F19" s="396"/>
      <c r="G19" s="371"/>
      <c r="H19" s="371"/>
      <c r="I19" s="396"/>
      <c r="J19" s="371"/>
      <c r="K19" s="371"/>
      <c r="L19" s="371"/>
      <c r="M19" s="371"/>
      <c r="N19" s="371"/>
      <c r="O19" s="371"/>
      <c r="P19" s="371"/>
      <c r="Q19" s="371"/>
    </row>
    <row r="20" spans="1:17" ht="15" x14ac:dyDescent="0.2">
      <c r="C20" s="379" t="s">
        <v>1061</v>
      </c>
      <c r="D20" s="371"/>
      <c r="E20" s="371"/>
      <c r="F20" s="396"/>
      <c r="G20" s="371"/>
      <c r="H20" s="371"/>
      <c r="I20" s="396"/>
      <c r="J20" s="371"/>
      <c r="K20" s="371"/>
      <c r="L20" s="371"/>
      <c r="M20" s="371"/>
      <c r="N20" s="371"/>
      <c r="O20" s="371"/>
      <c r="P20" s="371"/>
      <c r="Q20" s="371"/>
    </row>
    <row r="21" spans="1:17" ht="15" x14ac:dyDescent="0.2">
      <c r="B21" s="371" t="s">
        <v>879</v>
      </c>
      <c r="C21" s="379" t="s">
        <v>1062</v>
      </c>
      <c r="D21" s="371"/>
      <c r="E21" s="371"/>
      <c r="F21" s="396"/>
      <c r="G21" s="371"/>
      <c r="H21" s="371"/>
      <c r="I21" s="396"/>
      <c r="J21" s="371"/>
      <c r="K21" s="371"/>
      <c r="L21" s="371"/>
      <c r="M21" s="371"/>
      <c r="N21" s="371"/>
      <c r="O21" s="371"/>
      <c r="P21" s="371"/>
      <c r="Q21" s="371"/>
    </row>
    <row r="22" spans="1:17" ht="15" x14ac:dyDescent="0.2">
      <c r="B22" s="371"/>
      <c r="C22" s="379" t="s">
        <v>1063</v>
      </c>
      <c r="D22" s="371"/>
      <c r="E22" s="371"/>
      <c r="F22" s="396"/>
      <c r="G22" s="371"/>
      <c r="H22" s="371"/>
      <c r="I22" s="396"/>
      <c r="J22" s="371"/>
      <c r="K22" s="371"/>
      <c r="L22" s="371"/>
      <c r="M22" s="371"/>
      <c r="N22" s="371"/>
      <c r="O22" s="371"/>
      <c r="P22" s="371"/>
      <c r="Q22" s="371"/>
    </row>
    <row r="23" spans="1:17" ht="15" x14ac:dyDescent="0.2">
      <c r="B23" s="371" t="s">
        <v>883</v>
      </c>
      <c r="C23" s="379" t="s">
        <v>1064</v>
      </c>
      <c r="D23" s="371"/>
      <c r="E23" s="371"/>
      <c r="F23" s="396"/>
      <c r="G23" s="371"/>
      <c r="H23" s="371"/>
      <c r="I23" s="396"/>
      <c r="J23" s="371"/>
      <c r="K23" s="371"/>
      <c r="L23" s="371"/>
      <c r="M23" s="371"/>
      <c r="N23" s="371"/>
      <c r="O23" s="371"/>
      <c r="P23" s="371"/>
      <c r="Q23" s="371"/>
    </row>
    <row r="24" spans="1:17" x14ac:dyDescent="0.2">
      <c r="B24" s="371"/>
      <c r="C24" s="371"/>
      <c r="D24" s="371"/>
      <c r="E24" s="371"/>
      <c r="F24" s="396"/>
      <c r="G24" s="371"/>
      <c r="H24" s="371"/>
      <c r="I24" s="396"/>
      <c r="J24" s="371"/>
      <c r="K24" s="371"/>
      <c r="L24" s="371"/>
      <c r="M24" s="371"/>
      <c r="N24" s="371"/>
      <c r="O24" s="371"/>
      <c r="P24" s="371"/>
      <c r="Q24" s="371"/>
    </row>
    <row r="25" spans="1:17" ht="15.6" thickBot="1" x14ac:dyDescent="0.25">
      <c r="B25" s="380" t="s">
        <v>1065</v>
      </c>
      <c r="C25" s="372"/>
      <c r="D25" s="372"/>
      <c r="E25" s="372"/>
      <c r="F25" s="398"/>
      <c r="G25" s="372"/>
      <c r="H25" s="372"/>
      <c r="I25" s="398"/>
      <c r="J25" s="372"/>
      <c r="K25" s="371"/>
      <c r="L25" s="372"/>
      <c r="M25" s="372"/>
      <c r="N25" s="372"/>
      <c r="O25" s="372"/>
      <c r="P25" s="372"/>
      <c r="Q25" s="372"/>
    </row>
    <row r="26" spans="1:17" ht="16.2" thickBot="1" x14ac:dyDescent="0.25">
      <c r="B26" s="1438" t="s">
        <v>1066</v>
      </c>
      <c r="C26" s="1439"/>
      <c r="D26" s="1439"/>
      <c r="E26" s="1439"/>
      <c r="F26" s="1439"/>
      <c r="G26" s="1439"/>
      <c r="H26" s="1439"/>
      <c r="I26" s="1439"/>
      <c r="J26" s="1440"/>
      <c r="K26" s="280" t="s">
        <v>576</v>
      </c>
      <c r="L26" s="1441" t="s">
        <v>1067</v>
      </c>
      <c r="M26" s="1439"/>
      <c r="N26" s="1439"/>
      <c r="O26" s="1439"/>
      <c r="P26" s="1439"/>
      <c r="Q26" s="1442"/>
    </row>
    <row r="27" spans="1:17" x14ac:dyDescent="0.2">
      <c r="B27" s="1443"/>
      <c r="C27" s="1444"/>
      <c r="D27" s="1444"/>
      <c r="E27" s="1444"/>
      <c r="F27" s="1444"/>
      <c r="G27" s="1444"/>
      <c r="H27" s="1444"/>
      <c r="I27" s="1444"/>
      <c r="J27" s="1445"/>
      <c r="K27" s="277" t="s">
        <v>576</v>
      </c>
      <c r="L27" s="1446"/>
      <c r="M27" s="1447"/>
      <c r="N27" s="1447"/>
      <c r="O27" s="1447"/>
      <c r="P27" s="1447"/>
      <c r="Q27" s="1448"/>
    </row>
    <row r="28" spans="1:17" x14ac:dyDescent="0.2">
      <c r="B28" s="1435"/>
      <c r="C28" s="1271"/>
      <c r="D28" s="1271"/>
      <c r="E28" s="1271"/>
      <c r="F28" s="1271"/>
      <c r="G28" s="1271"/>
      <c r="H28" s="1271"/>
      <c r="I28" s="1271"/>
      <c r="J28" s="1436"/>
      <c r="K28" s="278" t="s">
        <v>576</v>
      </c>
      <c r="L28" s="1437"/>
      <c r="M28" s="1271"/>
      <c r="N28" s="1271"/>
      <c r="O28" s="1271"/>
      <c r="P28" s="1271"/>
      <c r="Q28" s="1272"/>
    </row>
    <row r="29" spans="1:17" x14ac:dyDescent="0.2">
      <c r="B29" s="1435"/>
      <c r="C29" s="1271"/>
      <c r="D29" s="1271"/>
      <c r="E29" s="1271"/>
      <c r="F29" s="1271"/>
      <c r="G29" s="1271"/>
      <c r="H29" s="1271"/>
      <c r="I29" s="1271"/>
      <c r="J29" s="1436"/>
      <c r="K29" s="278" t="s">
        <v>576</v>
      </c>
      <c r="L29" s="1437"/>
      <c r="M29" s="1271"/>
      <c r="N29" s="1271"/>
      <c r="O29" s="1271"/>
      <c r="P29" s="1271"/>
      <c r="Q29" s="1272"/>
    </row>
    <row r="30" spans="1:17" x14ac:dyDescent="0.2">
      <c r="B30" s="1435"/>
      <c r="C30" s="1271"/>
      <c r="D30" s="1271"/>
      <c r="E30" s="1271"/>
      <c r="F30" s="1271"/>
      <c r="G30" s="1271"/>
      <c r="H30" s="1271"/>
      <c r="I30" s="1271"/>
      <c r="J30" s="1436"/>
      <c r="K30" s="278" t="s">
        <v>576</v>
      </c>
      <c r="L30" s="1437"/>
      <c r="M30" s="1271"/>
      <c r="N30" s="1271"/>
      <c r="O30" s="1271"/>
      <c r="P30" s="1271"/>
      <c r="Q30" s="1272"/>
    </row>
    <row r="31" spans="1:17" x14ac:dyDescent="0.2">
      <c r="B31" s="1435"/>
      <c r="C31" s="1271"/>
      <c r="D31" s="1271"/>
      <c r="E31" s="1271"/>
      <c r="F31" s="1271"/>
      <c r="G31" s="1271"/>
      <c r="H31" s="1271"/>
      <c r="I31" s="1271"/>
      <c r="J31" s="1436"/>
      <c r="K31" s="278" t="s">
        <v>576</v>
      </c>
      <c r="L31" s="1437"/>
      <c r="M31" s="1271"/>
      <c r="N31" s="1271"/>
      <c r="O31" s="1271"/>
      <c r="P31" s="1271"/>
      <c r="Q31" s="1272"/>
    </row>
    <row r="32" spans="1:17" ht="13.8" thickBot="1" x14ac:dyDescent="0.25">
      <c r="B32" s="1430"/>
      <c r="C32" s="1431"/>
      <c r="D32" s="1431"/>
      <c r="E32" s="1431"/>
      <c r="F32" s="1431"/>
      <c r="G32" s="1431"/>
      <c r="H32" s="1431"/>
      <c r="I32" s="1431"/>
      <c r="J32" s="1432"/>
      <c r="K32" s="279" t="s">
        <v>576</v>
      </c>
      <c r="L32" s="1433"/>
      <c r="M32" s="1431"/>
      <c r="N32" s="1431"/>
      <c r="O32" s="1431"/>
      <c r="P32" s="1431"/>
      <c r="Q32" s="1434"/>
    </row>
    <row r="33" spans="1:17" x14ac:dyDescent="0.2">
      <c r="B33" s="373"/>
      <c r="C33" s="373"/>
      <c r="D33" s="373"/>
      <c r="E33" s="373"/>
      <c r="F33" s="373"/>
      <c r="G33" s="373"/>
      <c r="H33" s="373"/>
      <c r="I33" s="373"/>
      <c r="J33" s="373"/>
      <c r="K33" s="373"/>
      <c r="L33" s="373"/>
      <c r="M33" s="373"/>
      <c r="N33" s="373"/>
      <c r="O33" s="373"/>
      <c r="P33" s="373"/>
      <c r="Q33" s="373"/>
    </row>
    <row r="34" spans="1:17" x14ac:dyDescent="0.2">
      <c r="A34" s="405" t="s">
        <v>889</v>
      </c>
      <c r="B34" s="282" t="s">
        <v>1087</v>
      </c>
      <c r="C34" s="282"/>
      <c r="D34" s="282"/>
      <c r="E34" s="282"/>
      <c r="F34" s="282"/>
      <c r="G34" s="282"/>
      <c r="H34" s="282"/>
      <c r="I34" s="282"/>
      <c r="J34" s="396"/>
      <c r="K34" s="396"/>
      <c r="L34" s="396"/>
      <c r="M34" s="396"/>
      <c r="N34" s="396"/>
      <c r="O34" s="396"/>
      <c r="P34" s="396"/>
      <c r="Q34" s="396"/>
    </row>
    <row r="35" spans="1:17" x14ac:dyDescent="0.2">
      <c r="B35" t="s">
        <v>878</v>
      </c>
      <c r="C35" s="396" t="s">
        <v>1091</v>
      </c>
      <c r="D35" s="396"/>
      <c r="E35" s="396"/>
      <c r="F35" s="396"/>
      <c r="G35" s="396"/>
      <c r="H35" s="396"/>
      <c r="I35" s="396"/>
      <c r="J35" s="396"/>
      <c r="K35" s="396"/>
      <c r="L35" s="396"/>
      <c r="M35" s="396"/>
      <c r="N35" s="396"/>
      <c r="O35" s="396"/>
      <c r="P35" s="396"/>
      <c r="Q35" s="396"/>
    </row>
    <row r="36" spans="1:17" x14ac:dyDescent="0.2">
      <c r="C36" s="396" t="s">
        <v>1092</v>
      </c>
      <c r="D36" s="396"/>
      <c r="E36" s="396"/>
      <c r="F36" s="396"/>
      <c r="G36" s="396"/>
      <c r="H36" s="396"/>
      <c r="I36" s="396"/>
      <c r="J36" s="396"/>
      <c r="K36" s="396"/>
      <c r="L36" s="396"/>
      <c r="M36" s="396"/>
      <c r="N36" s="396"/>
      <c r="O36" s="396"/>
      <c r="P36" s="396"/>
      <c r="Q36" s="396"/>
    </row>
    <row r="37" spans="1:17" x14ac:dyDescent="0.2">
      <c r="C37" s="396" t="s">
        <v>1093</v>
      </c>
      <c r="D37" s="396"/>
      <c r="E37" s="396"/>
      <c r="F37" s="396"/>
      <c r="G37" s="396"/>
      <c r="H37" s="396"/>
      <c r="I37" s="396"/>
      <c r="J37" s="396"/>
      <c r="K37" s="396"/>
      <c r="L37" s="396"/>
      <c r="M37" s="396"/>
      <c r="N37" s="396"/>
      <c r="O37" s="396"/>
      <c r="P37" s="396"/>
      <c r="Q37" s="396"/>
    </row>
    <row r="38" spans="1:17" x14ac:dyDescent="0.2">
      <c r="B38" s="396" t="s">
        <v>879</v>
      </c>
      <c r="C38" s="396" t="s">
        <v>1094</v>
      </c>
      <c r="D38" s="396"/>
      <c r="E38" s="396"/>
      <c r="F38" s="396"/>
      <c r="G38" s="396"/>
      <c r="H38" s="396"/>
      <c r="I38" s="396"/>
      <c r="J38" s="396"/>
      <c r="K38" s="396"/>
      <c r="L38" s="396"/>
      <c r="M38" s="396"/>
      <c r="N38" s="396"/>
      <c r="O38" s="396"/>
      <c r="P38" s="396"/>
      <c r="Q38" s="396"/>
    </row>
    <row r="39" spans="1:17" x14ac:dyDescent="0.2">
      <c r="B39" s="396"/>
      <c r="C39" s="396" t="s">
        <v>1095</v>
      </c>
      <c r="D39" s="396"/>
      <c r="E39" s="396"/>
      <c r="F39" s="396"/>
      <c r="G39" s="396"/>
      <c r="H39" s="396"/>
      <c r="I39" s="396"/>
      <c r="J39" s="396"/>
      <c r="K39" s="396"/>
      <c r="L39" s="396"/>
      <c r="M39" s="396"/>
      <c r="N39" s="396"/>
      <c r="O39" s="396"/>
      <c r="P39" s="396"/>
      <c r="Q39" s="396"/>
    </row>
    <row r="40" spans="1:17" x14ac:dyDescent="0.2">
      <c r="B40" s="396" t="s">
        <v>883</v>
      </c>
      <c r="C40" s="396" t="s">
        <v>1096</v>
      </c>
      <c r="D40" s="396"/>
      <c r="E40" s="396"/>
      <c r="F40" s="396"/>
      <c r="G40" s="396"/>
      <c r="H40" s="396"/>
      <c r="I40" s="396"/>
      <c r="J40" s="396"/>
      <c r="K40" s="396"/>
      <c r="L40" s="396"/>
      <c r="M40" s="396"/>
      <c r="N40" s="396"/>
      <c r="O40" s="396"/>
      <c r="P40" s="396"/>
      <c r="Q40" s="396"/>
    </row>
    <row r="41" spans="1:17" x14ac:dyDescent="0.2">
      <c r="B41" s="396"/>
      <c r="C41" s="396"/>
      <c r="D41" s="396"/>
      <c r="E41" s="396"/>
      <c r="F41" s="396"/>
      <c r="G41" s="396"/>
      <c r="H41" s="396"/>
      <c r="I41" s="396"/>
      <c r="J41" s="396"/>
      <c r="K41" s="396"/>
      <c r="L41" s="396"/>
      <c r="M41" s="396"/>
      <c r="N41" s="396"/>
      <c r="O41" s="396"/>
      <c r="P41" s="396"/>
      <c r="Q41" s="396"/>
    </row>
    <row r="42" spans="1:17" ht="13.8" thickBot="1" x14ac:dyDescent="0.25">
      <c r="B42" s="398" t="s">
        <v>1088</v>
      </c>
      <c r="C42" s="398"/>
      <c r="D42" s="398"/>
      <c r="E42" s="398"/>
      <c r="F42" s="398"/>
      <c r="G42" s="398"/>
      <c r="H42" s="398"/>
      <c r="I42" s="398"/>
      <c r="J42" s="398"/>
      <c r="K42" s="396"/>
      <c r="L42" s="398"/>
      <c r="M42" s="398"/>
      <c r="N42" s="398"/>
      <c r="O42" s="398"/>
      <c r="P42" s="398"/>
      <c r="Q42" s="398"/>
    </row>
    <row r="43" spans="1:17" ht="13.8" thickBot="1" x14ac:dyDescent="0.25">
      <c r="B43" s="1449" t="s">
        <v>1089</v>
      </c>
      <c r="C43" s="1439"/>
      <c r="D43" s="1439"/>
      <c r="E43" s="1439"/>
      <c r="F43" s="1439"/>
      <c r="G43" s="1439"/>
      <c r="H43" s="1439"/>
      <c r="I43" s="1439"/>
      <c r="J43" s="1440"/>
      <c r="K43" s="280" t="s">
        <v>576</v>
      </c>
      <c r="L43" s="1450" t="s">
        <v>1090</v>
      </c>
      <c r="M43" s="1439"/>
      <c r="N43" s="1439"/>
      <c r="O43" s="1439"/>
      <c r="P43" s="1439"/>
      <c r="Q43" s="1442"/>
    </row>
    <row r="44" spans="1:17" x14ac:dyDescent="0.2">
      <c r="B44" s="1443"/>
      <c r="C44" s="1444"/>
      <c r="D44" s="1444"/>
      <c r="E44" s="1444"/>
      <c r="F44" s="1444"/>
      <c r="G44" s="1444"/>
      <c r="H44" s="1444"/>
      <c r="I44" s="1444"/>
      <c r="J44" s="1445"/>
      <c r="K44" s="277" t="s">
        <v>576</v>
      </c>
      <c r="L44" s="1446"/>
      <c r="M44" s="1447"/>
      <c r="N44" s="1447"/>
      <c r="O44" s="1447"/>
      <c r="P44" s="1447"/>
      <c r="Q44" s="1448"/>
    </row>
    <row r="45" spans="1:17" x14ac:dyDescent="0.2">
      <c r="B45" s="1435"/>
      <c r="C45" s="1271"/>
      <c r="D45" s="1271"/>
      <c r="E45" s="1271"/>
      <c r="F45" s="1271"/>
      <c r="G45" s="1271"/>
      <c r="H45" s="1271"/>
      <c r="I45" s="1271"/>
      <c r="J45" s="1436"/>
      <c r="K45" s="278" t="s">
        <v>576</v>
      </c>
      <c r="L45" s="1437"/>
      <c r="M45" s="1271"/>
      <c r="N45" s="1271"/>
      <c r="O45" s="1271"/>
      <c r="P45" s="1271"/>
      <c r="Q45" s="1272"/>
    </row>
    <row r="46" spans="1:17" x14ac:dyDescent="0.2">
      <c r="B46" s="1435"/>
      <c r="C46" s="1271"/>
      <c r="D46" s="1271"/>
      <c r="E46" s="1271"/>
      <c r="F46" s="1271"/>
      <c r="G46" s="1271"/>
      <c r="H46" s="1271"/>
      <c r="I46" s="1271"/>
      <c r="J46" s="1436"/>
      <c r="K46" s="278" t="s">
        <v>576</v>
      </c>
      <c r="L46" s="1437"/>
      <c r="M46" s="1271"/>
      <c r="N46" s="1271"/>
      <c r="O46" s="1271"/>
      <c r="P46" s="1271"/>
      <c r="Q46" s="1272"/>
    </row>
    <row r="47" spans="1:17" x14ac:dyDescent="0.2">
      <c r="B47" s="1435"/>
      <c r="C47" s="1271"/>
      <c r="D47" s="1271"/>
      <c r="E47" s="1271"/>
      <c r="F47" s="1271"/>
      <c r="G47" s="1271"/>
      <c r="H47" s="1271"/>
      <c r="I47" s="1271"/>
      <c r="J47" s="1436"/>
      <c r="K47" s="278" t="s">
        <v>576</v>
      </c>
      <c r="L47" s="1437"/>
      <c r="M47" s="1271"/>
      <c r="N47" s="1271"/>
      <c r="O47" s="1271"/>
      <c r="P47" s="1271"/>
      <c r="Q47" s="1272"/>
    </row>
    <row r="48" spans="1:17" x14ac:dyDescent="0.2">
      <c r="B48" s="1435"/>
      <c r="C48" s="1271"/>
      <c r="D48" s="1271"/>
      <c r="E48" s="1271"/>
      <c r="F48" s="1271"/>
      <c r="G48" s="1271"/>
      <c r="H48" s="1271"/>
      <c r="I48" s="1271"/>
      <c r="J48" s="1436"/>
      <c r="K48" s="278" t="s">
        <v>576</v>
      </c>
      <c r="L48" s="1437"/>
      <c r="M48" s="1271"/>
      <c r="N48" s="1271"/>
      <c r="O48" s="1271"/>
      <c r="P48" s="1271"/>
      <c r="Q48" s="1272"/>
    </row>
    <row r="49" spans="2:17" ht="13.8" thickBot="1" x14ac:dyDescent="0.25">
      <c r="B49" s="1430"/>
      <c r="C49" s="1431"/>
      <c r="D49" s="1431"/>
      <c r="E49" s="1431"/>
      <c r="F49" s="1431"/>
      <c r="G49" s="1431"/>
      <c r="H49" s="1431"/>
      <c r="I49" s="1431"/>
      <c r="J49" s="1432"/>
      <c r="K49" s="279" t="s">
        <v>576</v>
      </c>
      <c r="L49" s="1433"/>
      <c r="M49" s="1431"/>
      <c r="N49" s="1431"/>
      <c r="O49" s="1431"/>
      <c r="P49" s="1431"/>
      <c r="Q49" s="1434"/>
    </row>
  </sheetData>
  <sheetProtection sheet="1" formatCells="0" formatColumns="0" formatRows="0" insertRows="0" insertHyperlinks="0"/>
  <mergeCells count="42">
    <mergeCell ref="B49:J49"/>
    <mergeCell ref="L49:Q49"/>
    <mergeCell ref="B46:J46"/>
    <mergeCell ref="L46:Q46"/>
    <mergeCell ref="B47:J47"/>
    <mergeCell ref="L47:Q47"/>
    <mergeCell ref="B48:J48"/>
    <mergeCell ref="L48:Q48"/>
    <mergeCell ref="B43:J43"/>
    <mergeCell ref="L43:Q43"/>
    <mergeCell ref="B44:J44"/>
    <mergeCell ref="L44:Q44"/>
    <mergeCell ref="B45:J45"/>
    <mergeCell ref="L45:Q45"/>
    <mergeCell ref="B10:J10"/>
    <mergeCell ref="L10:Q10"/>
    <mergeCell ref="B11:J11"/>
    <mergeCell ref="B13:J13"/>
    <mergeCell ref="B14:J14"/>
    <mergeCell ref="B12:J12"/>
    <mergeCell ref="L12:Q12"/>
    <mergeCell ref="B15:J15"/>
    <mergeCell ref="B16:J16"/>
    <mergeCell ref="L11:Q11"/>
    <mergeCell ref="L13:Q13"/>
    <mergeCell ref="L14:Q14"/>
    <mergeCell ref="L15:Q15"/>
    <mergeCell ref="L16:Q16"/>
    <mergeCell ref="B26:J26"/>
    <mergeCell ref="L26:Q26"/>
    <mergeCell ref="B27:J27"/>
    <mergeCell ref="L27:Q27"/>
    <mergeCell ref="B28:J28"/>
    <mergeCell ref="L28:Q28"/>
    <mergeCell ref="B32:J32"/>
    <mergeCell ref="L32:Q32"/>
    <mergeCell ref="B29:J29"/>
    <mergeCell ref="L29:Q29"/>
    <mergeCell ref="B30:J30"/>
    <mergeCell ref="L30:Q30"/>
    <mergeCell ref="B31:J31"/>
    <mergeCell ref="L31:Q31"/>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F6B61-83C0-411D-AAF5-DB39B39EF290}">
  <sheetPr>
    <pageSetUpPr fitToPage="1"/>
  </sheetPr>
  <dimension ref="A1:BO158"/>
  <sheetViews>
    <sheetView view="pageBreakPreview" topLeftCell="A4" zoomScale="90" zoomScaleNormal="90" zoomScaleSheetLayoutView="90" workbookViewId="0">
      <selection activeCell="A4" sqref="A1:XFD1048576"/>
    </sheetView>
  </sheetViews>
  <sheetFormatPr defaultColWidth="9" defaultRowHeight="12" x14ac:dyDescent="0.15"/>
  <cols>
    <col min="1" max="1" width="3.109375" style="1" customWidth="1"/>
    <col min="2" max="3" width="3.44140625" style="1" customWidth="1"/>
    <col min="4" max="4" width="3.21875" style="1" customWidth="1"/>
    <col min="5" max="5" width="3.109375" style="1" customWidth="1"/>
    <col min="6" max="9" width="3.44140625" style="1" customWidth="1"/>
    <col min="10" max="11" width="2.88671875" style="1" customWidth="1"/>
    <col min="12" max="12" width="3.77734375" style="1" customWidth="1"/>
    <col min="13" max="13" width="3.44140625" style="1" customWidth="1"/>
    <col min="14" max="14" width="4.44140625" style="1" customWidth="1"/>
    <col min="15" max="16" width="3.44140625" style="1" customWidth="1"/>
    <col min="17" max="18" width="4.44140625" style="1" customWidth="1"/>
    <col min="19" max="19" width="3.77734375" style="1" customWidth="1"/>
    <col min="20" max="20" width="0.88671875" style="1" customWidth="1"/>
    <col min="21" max="21" width="4" style="1" customWidth="1"/>
    <col min="22" max="22" width="3.33203125" style="1" customWidth="1"/>
    <col min="23" max="23" width="4.33203125" style="1" customWidth="1"/>
    <col min="24" max="30" width="3" style="1" customWidth="1"/>
    <col min="31" max="31" width="5" style="1" customWidth="1"/>
    <col min="32" max="33" width="4.6640625" style="1" customWidth="1"/>
    <col min="34" max="34" width="4.109375" style="1" customWidth="1"/>
    <col min="35" max="35" width="3.44140625" style="1" customWidth="1"/>
    <col min="36" max="36" width="5.21875" style="1" customWidth="1"/>
    <col min="37" max="37" width="2.33203125" style="1" customWidth="1"/>
    <col min="38" max="41" width="4.44140625" style="1" customWidth="1"/>
    <col min="42" max="42" width="5.77734375" style="1" customWidth="1"/>
    <col min="43" max="51" width="10.77734375" style="1" hidden="1" customWidth="1"/>
    <col min="52" max="52" width="5.77734375" style="1" customWidth="1"/>
    <col min="53" max="67" width="3.33203125" style="1" customWidth="1"/>
    <col min="68" max="16384" width="9" style="1"/>
  </cols>
  <sheetData>
    <row r="1" spans="2:45" ht="3.75" hidden="1" customHeight="1" x14ac:dyDescent="0.15">
      <c r="B1" s="725"/>
      <c r="C1" s="725"/>
      <c r="D1" s="435"/>
      <c r="K1" s="435"/>
      <c r="L1" s="435"/>
      <c r="M1" s="435"/>
      <c r="AA1" s="726"/>
      <c r="AB1" s="726"/>
      <c r="AC1" s="726"/>
      <c r="AD1" s="726"/>
      <c r="AE1" s="726"/>
      <c r="AF1" s="812"/>
      <c r="AG1" s="812"/>
      <c r="AH1" s="812"/>
      <c r="AI1" s="812"/>
      <c r="AJ1" s="812"/>
    </row>
    <row r="2" spans="2:45" ht="3.75" hidden="1" customHeight="1" x14ac:dyDescent="0.15">
      <c r="B2" s="725"/>
      <c r="C2" s="725"/>
      <c r="D2" s="435"/>
      <c r="AA2" s="726"/>
      <c r="AB2" s="726"/>
      <c r="AC2" s="726"/>
      <c r="AD2" s="726"/>
      <c r="AE2" s="726"/>
      <c r="AF2" s="727"/>
      <c r="AG2" s="727"/>
      <c r="AH2" s="727"/>
      <c r="AI2" s="727"/>
      <c r="AJ2" s="727"/>
    </row>
    <row r="3" spans="2:45" ht="3.75" hidden="1" customHeight="1" x14ac:dyDescent="0.15"/>
    <row r="4" spans="2:45" ht="21" customHeight="1" x14ac:dyDescent="0.15">
      <c r="B4" s="1558" t="s">
        <v>43</v>
      </c>
      <c r="C4" s="1558"/>
      <c r="D4" s="1558"/>
      <c r="E4" s="1558"/>
      <c r="F4" s="1558"/>
      <c r="G4" s="1558"/>
      <c r="H4" s="1558"/>
      <c r="I4" s="1558"/>
      <c r="J4" s="1558"/>
      <c r="K4" s="1558"/>
      <c r="L4" s="1558"/>
      <c r="M4" s="1558"/>
      <c r="N4" s="1558"/>
      <c r="O4" s="1558"/>
      <c r="P4" s="1558"/>
      <c r="Q4" s="1558"/>
      <c r="R4" s="436"/>
      <c r="S4" s="24"/>
      <c r="T4" s="24"/>
      <c r="U4" s="24"/>
      <c r="V4" s="24"/>
      <c r="W4" s="2"/>
      <c r="X4" s="2"/>
      <c r="Y4" s="2"/>
      <c r="AA4" s="1" t="s">
        <v>1</v>
      </c>
      <c r="AD4" s="1560"/>
      <c r="AE4" s="1560"/>
      <c r="AF4" s="1560"/>
      <c r="AG4" s="1560"/>
      <c r="AH4" s="1560"/>
      <c r="AI4" s="1560"/>
      <c r="AJ4" s="1560"/>
    </row>
    <row r="5" spans="2:45" ht="21.75" customHeight="1" x14ac:dyDescent="0.15">
      <c r="B5" s="1559"/>
      <c r="C5" s="1559"/>
      <c r="D5" s="1559"/>
      <c r="E5" s="1559"/>
      <c r="F5" s="1559"/>
      <c r="G5" s="1559"/>
      <c r="H5" s="1559"/>
      <c r="I5" s="1559"/>
      <c r="J5" s="1559"/>
      <c r="K5" s="1559"/>
      <c r="L5" s="1559"/>
      <c r="M5" s="1559"/>
      <c r="N5" s="1559"/>
      <c r="O5" s="1559"/>
      <c r="P5" s="1559"/>
      <c r="Q5" s="1559"/>
      <c r="R5" s="437"/>
      <c r="S5" s="25"/>
      <c r="T5" s="25"/>
      <c r="U5" s="25"/>
      <c r="V5" s="24"/>
      <c r="AA5" s="1561" t="s">
        <v>0</v>
      </c>
      <c r="AB5" s="1561"/>
      <c r="AC5" s="1561"/>
      <c r="AD5" s="1561"/>
      <c r="AE5" s="1561"/>
      <c r="AF5" s="434" t="s">
        <v>2</v>
      </c>
      <c r="AG5" s="434"/>
      <c r="AH5" s="434" t="s">
        <v>3</v>
      </c>
      <c r="AI5" s="434"/>
      <c r="AJ5" s="434" t="s">
        <v>4</v>
      </c>
    </row>
    <row r="6" spans="2:45" ht="18.75" customHeight="1" x14ac:dyDescent="0.15">
      <c r="B6" s="1536" t="s">
        <v>613</v>
      </c>
      <c r="C6" s="1537"/>
      <c r="D6" s="1537"/>
      <c r="E6" s="1537"/>
      <c r="F6" s="1537"/>
      <c r="G6" s="1539" t="s">
        <v>87</v>
      </c>
      <c r="H6" s="1540"/>
      <c r="I6" s="1540"/>
      <c r="J6" s="1540"/>
      <c r="K6" s="1541"/>
      <c r="L6" s="1545" t="s">
        <v>86</v>
      </c>
      <c r="M6" s="1546"/>
      <c r="N6" s="1546"/>
      <c r="O6" s="1546"/>
      <c r="P6" s="1547"/>
      <c r="Q6" s="1551" t="s">
        <v>85</v>
      </c>
      <c r="R6" s="1552"/>
      <c r="S6" s="1553"/>
      <c r="T6" s="1553"/>
      <c r="U6" s="1554"/>
      <c r="V6" s="225"/>
      <c r="W6" s="3"/>
      <c r="X6" s="3"/>
      <c r="Y6" s="3"/>
      <c r="Z6" s="4"/>
      <c r="AA6" s="4"/>
      <c r="AB6" s="4"/>
      <c r="AC6" s="4"/>
      <c r="AD6" s="4"/>
      <c r="AE6" s="4"/>
      <c r="AF6" s="4"/>
      <c r="AG6" s="4"/>
      <c r="AH6" s="4"/>
      <c r="AI6" s="4"/>
      <c r="AR6" s="132"/>
      <c r="AS6" s="132"/>
    </row>
    <row r="7" spans="2:45" ht="18.75" customHeight="1" x14ac:dyDescent="0.2">
      <c r="B7" s="1538"/>
      <c r="C7" s="1538"/>
      <c r="D7" s="1538"/>
      <c r="E7" s="1538"/>
      <c r="F7" s="1538"/>
      <c r="G7" s="1542"/>
      <c r="H7" s="1543"/>
      <c r="I7" s="1543"/>
      <c r="J7" s="1543"/>
      <c r="K7" s="1544"/>
      <c r="L7" s="1548"/>
      <c r="M7" s="1549"/>
      <c r="N7" s="1549"/>
      <c r="O7" s="1549"/>
      <c r="P7" s="1550"/>
      <c r="Q7" s="1555"/>
      <c r="R7" s="1556"/>
      <c r="S7" s="1556"/>
      <c r="T7" s="1556"/>
      <c r="U7" s="1557"/>
      <c r="V7" s="225"/>
      <c r="Y7" s="707" t="str">
        <f>IF(OR(COUNTIF(Y9,"*BVCPS*"),COUNTIF(Y9,"*KOTITI*"),(Y9="上海科懇検験服務有限公司"),(Y9="カケン送付先を選択してください")),"","一般財団法人　カケンテストセンター")</f>
        <v/>
      </c>
      <c r="Z7" s="707"/>
      <c r="AA7" s="707"/>
      <c r="AB7" s="707"/>
      <c r="AC7" s="707"/>
      <c r="AD7" s="707"/>
      <c r="AE7" s="707"/>
      <c r="AF7" s="707"/>
      <c r="AG7" s="707"/>
      <c r="AH7" s="707"/>
      <c r="AI7" s="707"/>
      <c r="AJ7" s="707"/>
      <c r="AR7" s="381" t="s">
        <v>394</v>
      </c>
      <c r="AS7" s="381" t="s">
        <v>395</v>
      </c>
    </row>
    <row r="8" spans="2:45" ht="3" customHeight="1" x14ac:dyDescent="0.2">
      <c r="Z8" s="458"/>
      <c r="AA8" s="458"/>
      <c r="AB8" s="458"/>
      <c r="AC8" s="458"/>
      <c r="AD8" s="458"/>
      <c r="AE8" s="458"/>
      <c r="AF8" s="458"/>
      <c r="AG8" s="458"/>
      <c r="AH8" s="458"/>
      <c r="AI8" s="458"/>
      <c r="AJ8" s="458"/>
      <c r="AR8" s="382"/>
      <c r="AS8" s="382"/>
    </row>
    <row r="9" spans="2:45" s="5" customFormat="1" ht="16.5" customHeight="1" x14ac:dyDescent="0.2">
      <c r="B9" s="802" t="s">
        <v>5</v>
      </c>
      <c r="C9" s="774"/>
      <c r="D9" s="774"/>
      <c r="E9" s="774"/>
      <c r="F9" s="774"/>
      <c r="G9" s="774"/>
      <c r="H9" s="802" t="s">
        <v>67</v>
      </c>
      <c r="I9" s="774"/>
      <c r="J9" s="774"/>
      <c r="K9" s="775"/>
      <c r="L9" s="774" t="s">
        <v>66</v>
      </c>
      <c r="M9" s="774"/>
      <c r="N9" s="774"/>
      <c r="O9" s="774"/>
      <c r="P9" s="774"/>
      <c r="Q9" s="775"/>
      <c r="R9" s="60"/>
      <c r="Y9" s="706" t="s">
        <v>865</v>
      </c>
      <c r="Z9" s="706"/>
      <c r="AA9" s="706"/>
      <c r="AB9" s="706"/>
      <c r="AC9" s="706"/>
      <c r="AD9" s="706"/>
      <c r="AE9" s="706"/>
      <c r="AF9" s="706"/>
      <c r="AG9" s="706"/>
      <c r="AH9" s="706"/>
      <c r="AI9" s="706"/>
      <c r="AJ9" s="706"/>
      <c r="AR9" s="382" t="s">
        <v>865</v>
      </c>
      <c r="AS9" s="382" t="s">
        <v>864</v>
      </c>
    </row>
    <row r="10" spans="2:45" s="5" customFormat="1" ht="34.950000000000003" customHeight="1" thickBot="1" x14ac:dyDescent="0.25">
      <c r="B10" s="800" t="s">
        <v>46</v>
      </c>
      <c r="C10" s="801"/>
      <c r="D10" s="801"/>
      <c r="E10" s="801"/>
      <c r="F10" s="801"/>
      <c r="G10" s="801"/>
      <c r="H10" s="1530" t="s">
        <v>45</v>
      </c>
      <c r="I10" s="1531"/>
      <c r="J10" s="1531"/>
      <c r="K10" s="1532"/>
      <c r="L10" s="1531"/>
      <c r="M10" s="1531"/>
      <c r="N10" s="26" t="s">
        <v>36</v>
      </c>
      <c r="O10" s="1533"/>
      <c r="P10" s="1533"/>
      <c r="Q10" s="29" t="s">
        <v>4</v>
      </c>
      <c r="R10" s="60"/>
      <c r="Y10" s="705" t="str">
        <f>IF(Y9="","",VLOOKUP(Y9,AR9:AS33,2,0))</f>
        <v>　</v>
      </c>
      <c r="Z10" s="705"/>
      <c r="AA10" s="705"/>
      <c r="AB10" s="705"/>
      <c r="AC10" s="705"/>
      <c r="AD10" s="705"/>
      <c r="AE10" s="705"/>
      <c r="AF10" s="705"/>
      <c r="AG10" s="705"/>
      <c r="AH10" s="705"/>
      <c r="AI10" s="705"/>
      <c r="AJ10" s="705"/>
      <c r="AR10" s="382" t="s">
        <v>48</v>
      </c>
      <c r="AS10" s="383" t="s">
        <v>51</v>
      </c>
    </row>
    <row r="11" spans="2:45" ht="12" customHeight="1" x14ac:dyDescent="0.15">
      <c r="B11" s="809" t="s">
        <v>6</v>
      </c>
      <c r="C11" s="833" t="s">
        <v>7</v>
      </c>
      <c r="D11" s="632"/>
      <c r="E11" s="632"/>
      <c r="F11" s="789"/>
      <c r="G11" s="789"/>
      <c r="H11" s="789"/>
      <c r="I11" s="789"/>
      <c r="J11" s="789"/>
      <c r="K11" s="789"/>
      <c r="L11" s="789"/>
      <c r="M11" s="789"/>
      <c r="N11" s="789"/>
      <c r="O11" s="789"/>
      <c r="P11" s="789"/>
      <c r="Q11" s="789"/>
      <c r="R11" s="789"/>
      <c r="S11" s="789"/>
      <c r="T11" s="789"/>
      <c r="U11" s="789"/>
      <c r="V11" s="632" t="s">
        <v>37</v>
      </c>
      <c r="W11" s="633"/>
      <c r="X11" s="633"/>
      <c r="Y11" s="633"/>
      <c r="Z11" s="633"/>
      <c r="AA11" s="633"/>
      <c r="AB11" s="633"/>
      <c r="AC11" s="633"/>
      <c r="AD11" s="633"/>
      <c r="AE11" s="632" t="s">
        <v>8</v>
      </c>
      <c r="AF11" s="632"/>
      <c r="AG11" s="632"/>
      <c r="AH11" s="632"/>
      <c r="AI11" s="632"/>
      <c r="AJ11" s="742"/>
      <c r="AR11" s="382" t="s">
        <v>49</v>
      </c>
      <c r="AS11" s="383" t="s">
        <v>1068</v>
      </c>
    </row>
    <row r="12" spans="2:45" ht="30" customHeight="1" x14ac:dyDescent="0.15">
      <c r="B12" s="810"/>
      <c r="C12" s="1528"/>
      <c r="D12" s="1529"/>
      <c r="E12" s="1529"/>
      <c r="F12" s="1529"/>
      <c r="G12" s="1529"/>
      <c r="H12" s="1529"/>
      <c r="I12" s="1529"/>
      <c r="J12" s="1529"/>
      <c r="K12" s="1529"/>
      <c r="L12" s="1529"/>
      <c r="M12" s="1529"/>
      <c r="N12" s="1529"/>
      <c r="O12" s="1529"/>
      <c r="P12" s="1529"/>
      <c r="Q12" s="1529"/>
      <c r="R12" s="1529"/>
      <c r="S12" s="1529"/>
      <c r="T12" s="1529"/>
      <c r="U12" s="1529"/>
      <c r="V12" s="634"/>
      <c r="W12" s="634"/>
      <c r="X12" s="634"/>
      <c r="Y12" s="634"/>
      <c r="Z12" s="634"/>
      <c r="AA12" s="634"/>
      <c r="AB12" s="634"/>
      <c r="AC12" s="634"/>
      <c r="AD12" s="634"/>
      <c r="AE12" s="634"/>
      <c r="AF12" s="634"/>
      <c r="AG12" s="634"/>
      <c r="AH12" s="634"/>
      <c r="AI12" s="634"/>
      <c r="AJ12" s="635"/>
      <c r="AR12" s="382" t="s">
        <v>52</v>
      </c>
      <c r="AS12" s="383" t="s">
        <v>53</v>
      </c>
    </row>
    <row r="13" spans="2:45" s="10" customFormat="1" ht="15" customHeight="1" x14ac:dyDescent="0.15">
      <c r="B13" s="810"/>
      <c r="C13" s="7" t="s">
        <v>9</v>
      </c>
      <c r="D13" s="8"/>
      <c r="E13" s="9" t="s">
        <v>38</v>
      </c>
      <c r="F13" s="813"/>
      <c r="G13" s="813"/>
      <c r="H13" s="813"/>
      <c r="I13" s="813"/>
      <c r="J13" s="813"/>
      <c r="K13" s="813"/>
      <c r="L13" s="813"/>
      <c r="M13" s="813"/>
      <c r="N13" s="813"/>
      <c r="O13" s="813"/>
      <c r="P13" s="813"/>
      <c r="Q13" s="813"/>
      <c r="R13" s="813"/>
      <c r="S13" s="813"/>
      <c r="T13" s="813"/>
      <c r="U13" s="813"/>
      <c r="V13" s="814"/>
      <c r="W13" s="814"/>
      <c r="X13" s="814"/>
      <c r="Y13" s="814"/>
      <c r="Z13" s="814"/>
      <c r="AA13" s="814"/>
      <c r="AB13" s="814"/>
      <c r="AC13" s="695" t="s">
        <v>39</v>
      </c>
      <c r="AD13" s="695"/>
      <c r="AE13" s="743"/>
      <c r="AF13" s="743"/>
      <c r="AG13" s="743"/>
      <c r="AH13" s="743"/>
      <c r="AI13" s="743"/>
      <c r="AJ13" s="744"/>
      <c r="AQ13" s="1"/>
      <c r="AR13" s="382" t="s">
        <v>54</v>
      </c>
      <c r="AS13" s="383" t="s">
        <v>55</v>
      </c>
    </row>
    <row r="14" spans="2:45" s="10" customFormat="1" ht="15" customHeight="1" x14ac:dyDescent="0.2">
      <c r="B14" s="811"/>
      <c r="C14" s="1534"/>
      <c r="D14" s="1535"/>
      <c r="E14" s="1535"/>
      <c r="F14" s="1535"/>
      <c r="G14" s="1535"/>
      <c r="H14" s="1535"/>
      <c r="I14" s="1535"/>
      <c r="J14" s="1535"/>
      <c r="K14" s="1535"/>
      <c r="L14" s="1535"/>
      <c r="M14" s="1535"/>
      <c r="N14" s="1535"/>
      <c r="O14" s="1535"/>
      <c r="P14" s="1535"/>
      <c r="Q14" s="1535"/>
      <c r="R14" s="1535"/>
      <c r="S14" s="1535"/>
      <c r="T14" s="1535"/>
      <c r="U14" s="1535"/>
      <c r="V14" s="1535"/>
      <c r="W14" s="1535"/>
      <c r="X14" s="1535"/>
      <c r="Y14" s="1535"/>
      <c r="Z14" s="1535"/>
      <c r="AA14" s="1535"/>
      <c r="AB14" s="1535"/>
      <c r="AC14" s="696" t="s">
        <v>35</v>
      </c>
      <c r="AD14" s="696"/>
      <c r="AE14" s="747"/>
      <c r="AF14" s="747"/>
      <c r="AG14" s="747"/>
      <c r="AH14" s="747"/>
      <c r="AI14" s="747"/>
      <c r="AJ14" s="748"/>
      <c r="AR14" s="382" t="s">
        <v>411</v>
      </c>
      <c r="AS14" s="383" t="s">
        <v>412</v>
      </c>
    </row>
    <row r="15" spans="2:45" s="10" customFormat="1" ht="18" customHeight="1" x14ac:dyDescent="0.15">
      <c r="B15" s="749" t="s">
        <v>80</v>
      </c>
      <c r="C15" s="750"/>
      <c r="D15" s="750"/>
      <c r="E15" s="750"/>
      <c r="F15" s="750"/>
      <c r="G15" s="751"/>
      <c r="H15" s="772" t="s">
        <v>7</v>
      </c>
      <c r="I15" s="773"/>
      <c r="J15" s="1525"/>
      <c r="K15" s="1525"/>
      <c r="L15" s="1525"/>
      <c r="M15" s="1525"/>
      <c r="N15" s="1525"/>
      <c r="O15" s="1525"/>
      <c r="P15" s="1525"/>
      <c r="Q15" s="1525"/>
      <c r="R15" s="1525"/>
      <c r="S15" s="1525"/>
      <c r="T15" s="1525"/>
      <c r="U15" s="1525"/>
      <c r="V15" s="1525"/>
      <c r="W15" s="1525"/>
      <c r="X15" s="1525"/>
      <c r="Y15" s="1525"/>
      <c r="Z15" s="1525"/>
      <c r="AA15" s="1525"/>
      <c r="AB15" s="1525"/>
      <c r="AC15" s="714" t="s">
        <v>14</v>
      </c>
      <c r="AD15" s="714"/>
      <c r="AE15" s="1526"/>
      <c r="AF15" s="1526"/>
      <c r="AG15" s="1526"/>
      <c r="AH15" s="1526"/>
      <c r="AI15" s="1526"/>
      <c r="AJ15" s="1527"/>
      <c r="AR15" s="382" t="s">
        <v>56</v>
      </c>
      <c r="AS15" s="384" t="s">
        <v>57</v>
      </c>
    </row>
    <row r="16" spans="2:45" ht="19.95" customHeight="1" x14ac:dyDescent="0.15">
      <c r="B16" s="803" t="s">
        <v>10</v>
      </c>
      <c r="C16" s="804"/>
      <c r="D16" s="754" t="s">
        <v>7</v>
      </c>
      <c r="E16" s="700"/>
      <c r="F16" s="755"/>
      <c r="G16" s="755"/>
      <c r="H16" s="755"/>
      <c r="I16" s="755"/>
      <c r="J16" s="755"/>
      <c r="K16" s="755"/>
      <c r="L16" s="755"/>
      <c r="M16" s="755"/>
      <c r="N16" s="755"/>
      <c r="O16" s="755"/>
      <c r="P16" s="755"/>
      <c r="Q16" s="755"/>
      <c r="R16" s="755"/>
      <c r="S16" s="755"/>
      <c r="T16" s="755"/>
      <c r="U16" s="799" t="s">
        <v>37</v>
      </c>
      <c r="V16" s="799"/>
      <c r="W16" s="780"/>
      <c r="X16" s="780"/>
      <c r="Y16" s="780"/>
      <c r="Z16" s="780"/>
      <c r="AA16" s="780"/>
      <c r="AB16" s="781"/>
      <c r="AC16" s="715" t="s">
        <v>11</v>
      </c>
      <c r="AD16" s="716"/>
      <c r="AE16" s="716"/>
      <c r="AF16" s="717"/>
      <c r="AG16" s="796"/>
      <c r="AH16" s="797"/>
      <c r="AI16" s="797"/>
      <c r="AJ16" s="798"/>
      <c r="AM16" s="11"/>
      <c r="AN16" s="11"/>
      <c r="AQ16" s="10"/>
      <c r="AR16" s="385" t="s">
        <v>58</v>
      </c>
      <c r="AS16" s="384" t="s">
        <v>77</v>
      </c>
    </row>
    <row r="17" spans="2:45" ht="19.95" customHeight="1" x14ac:dyDescent="0.15">
      <c r="B17" s="805"/>
      <c r="C17" s="806"/>
      <c r="D17" s="815" t="s">
        <v>9</v>
      </c>
      <c r="E17" s="816"/>
      <c r="F17" s="756"/>
      <c r="G17" s="756"/>
      <c r="H17" s="756"/>
      <c r="I17" s="756"/>
      <c r="J17" s="756"/>
      <c r="K17" s="756"/>
      <c r="L17" s="756"/>
      <c r="M17" s="756"/>
      <c r="N17" s="756"/>
      <c r="O17" s="756"/>
      <c r="P17" s="756"/>
      <c r="Q17" s="756"/>
      <c r="R17" s="756"/>
      <c r="S17" s="756"/>
      <c r="T17" s="756"/>
      <c r="U17" s="770" t="s">
        <v>41</v>
      </c>
      <c r="V17" s="770"/>
      <c r="W17" s="835"/>
      <c r="X17" s="835"/>
      <c r="Y17" s="835"/>
      <c r="Z17" s="835"/>
      <c r="AA17" s="835"/>
      <c r="AB17" s="836"/>
      <c r="AC17" s="718" t="s">
        <v>12</v>
      </c>
      <c r="AD17" s="719"/>
      <c r="AE17" s="719"/>
      <c r="AF17" s="720"/>
      <c r="AG17" s="777"/>
      <c r="AH17" s="778"/>
      <c r="AI17" s="778"/>
      <c r="AJ17" s="779"/>
      <c r="AM17" s="11"/>
      <c r="AN17" s="11"/>
      <c r="AR17" s="385" t="s">
        <v>59</v>
      </c>
      <c r="AS17" s="384" t="s">
        <v>60</v>
      </c>
    </row>
    <row r="18" spans="2:45" ht="15" customHeight="1" x14ac:dyDescent="0.2">
      <c r="B18" s="738" t="s">
        <v>13</v>
      </c>
      <c r="C18" s="739"/>
      <c r="D18" s="876" t="s">
        <v>404</v>
      </c>
      <c r="E18" s="877"/>
      <c r="F18" s="877"/>
      <c r="G18" s="877"/>
      <c r="H18" s="877"/>
      <c r="I18" s="877"/>
      <c r="J18" s="877"/>
      <c r="K18" s="877"/>
      <c r="L18" s="877"/>
      <c r="M18" s="877"/>
      <c r="N18" s="648" t="s">
        <v>406</v>
      </c>
      <c r="O18" s="648"/>
      <c r="P18" s="648"/>
      <c r="Q18" s="648"/>
      <c r="R18" s="650" t="s">
        <v>599</v>
      </c>
      <c r="S18" s="650"/>
      <c r="T18" s="241"/>
      <c r="U18" s="711" t="s">
        <v>34</v>
      </c>
      <c r="V18" s="711"/>
      <c r="W18" s="712"/>
      <c r="X18" s="712"/>
      <c r="Y18" s="712"/>
      <c r="Z18" s="712"/>
      <c r="AA18" s="712"/>
      <c r="AB18" s="713"/>
      <c r="AC18" s="715" t="s">
        <v>19</v>
      </c>
      <c r="AD18" s="716"/>
      <c r="AE18" s="716"/>
      <c r="AF18" s="717"/>
      <c r="AG18" s="642"/>
      <c r="AH18" s="642"/>
      <c r="AI18" s="642"/>
      <c r="AJ18" s="643"/>
      <c r="AM18" s="12"/>
      <c r="AN18" s="13"/>
      <c r="AR18" s="382" t="s">
        <v>61</v>
      </c>
      <c r="AS18" s="383" t="s">
        <v>62</v>
      </c>
    </row>
    <row r="19" spans="2:45" ht="15" customHeight="1" thickBot="1" x14ac:dyDescent="0.2">
      <c r="B19" s="740"/>
      <c r="C19" s="741"/>
      <c r="D19" s="878"/>
      <c r="E19" s="879"/>
      <c r="F19" s="879"/>
      <c r="G19" s="879"/>
      <c r="H19" s="879"/>
      <c r="I19" s="879"/>
      <c r="J19" s="879"/>
      <c r="K19" s="879"/>
      <c r="L19" s="879"/>
      <c r="M19" s="879"/>
      <c r="N19" s="649"/>
      <c r="O19" s="649"/>
      <c r="P19" s="649"/>
      <c r="Q19" s="649"/>
      <c r="R19" s="651"/>
      <c r="S19" s="651"/>
      <c r="T19" s="242"/>
      <c r="U19" s="700" t="s">
        <v>14</v>
      </c>
      <c r="V19" s="700"/>
      <c r="W19" s="630"/>
      <c r="X19" s="630"/>
      <c r="Y19" s="630"/>
      <c r="Z19" s="630"/>
      <c r="AA19" s="630"/>
      <c r="AB19" s="631"/>
      <c r="AC19" s="721"/>
      <c r="AD19" s="722"/>
      <c r="AE19" s="722"/>
      <c r="AF19" s="723"/>
      <c r="AG19" s="644"/>
      <c r="AH19" s="644"/>
      <c r="AI19" s="644"/>
      <c r="AJ19" s="645"/>
      <c r="AM19" s="11"/>
      <c r="AN19" s="11"/>
      <c r="AR19" s="382" t="s">
        <v>78</v>
      </c>
      <c r="AS19" s="383" t="s">
        <v>63</v>
      </c>
    </row>
    <row r="20" spans="2:45" ht="4.5" customHeight="1" thickBot="1" x14ac:dyDescent="0.2">
      <c r="B20" s="34"/>
      <c r="C20" s="34"/>
      <c r="D20" s="35"/>
      <c r="E20" s="35"/>
      <c r="F20" s="36"/>
      <c r="G20" s="36"/>
      <c r="H20" s="36"/>
      <c r="I20" s="36"/>
      <c r="J20" s="36"/>
      <c r="K20" s="36"/>
      <c r="L20" s="36"/>
      <c r="M20" s="36"/>
      <c r="N20" s="36"/>
      <c r="O20" s="36"/>
      <c r="P20" s="36"/>
      <c r="Q20" s="37"/>
      <c r="R20" s="37"/>
      <c r="S20" s="38"/>
      <c r="T20" s="38"/>
      <c r="U20" s="636" t="s">
        <v>605</v>
      </c>
      <c r="V20" s="637"/>
      <c r="W20" s="638"/>
      <c r="X20" s="226"/>
      <c r="Y20" s="61"/>
      <c r="Z20" s="61"/>
      <c r="AA20" s="61"/>
      <c r="AB20" s="66"/>
      <c r="AC20" s="61"/>
      <c r="AD20" s="61"/>
      <c r="AE20" s="61"/>
      <c r="AF20" s="66"/>
      <c r="AG20" s="61"/>
      <c r="AH20" s="61"/>
      <c r="AI20" s="61"/>
      <c r="AJ20" s="62"/>
      <c r="AM20" s="11"/>
      <c r="AN20" s="11"/>
      <c r="AR20" s="386" t="s">
        <v>413</v>
      </c>
      <c r="AS20" s="387" t="s">
        <v>419</v>
      </c>
    </row>
    <row r="21" spans="2:45" ht="15" customHeight="1" thickTop="1" x14ac:dyDescent="0.15">
      <c r="B21" s="662" t="s">
        <v>801</v>
      </c>
      <c r="C21" s="663"/>
      <c r="D21" s="663"/>
      <c r="E21" s="663"/>
      <c r="F21" s="664"/>
      <c r="G21" s="1519"/>
      <c r="H21" s="1520"/>
      <c r="I21" s="1520"/>
      <c r="J21" s="1520"/>
      <c r="K21" s="1520"/>
      <c r="L21" s="1520"/>
      <c r="M21" s="1520"/>
      <c r="N21" s="1520"/>
      <c r="O21" s="1520"/>
      <c r="P21" s="1520"/>
      <c r="Q21" s="1520"/>
      <c r="R21" s="1520"/>
      <c r="S21" s="1521"/>
      <c r="T21" s="64"/>
      <c r="U21" s="639"/>
      <c r="V21" s="640"/>
      <c r="W21" s="641"/>
      <c r="X21" s="220"/>
      <c r="Y21" s="52"/>
      <c r="Z21" s="52"/>
      <c r="AA21" s="52"/>
      <c r="AB21" s="67"/>
      <c r="AC21" s="52"/>
      <c r="AD21" s="52"/>
      <c r="AE21" s="52"/>
      <c r="AF21" s="67"/>
      <c r="AG21" s="52"/>
      <c r="AH21" s="52"/>
      <c r="AI21" s="52"/>
      <c r="AJ21" s="53"/>
      <c r="AM21" s="11"/>
      <c r="AN21" s="11"/>
      <c r="AR21" s="386" t="s">
        <v>414</v>
      </c>
      <c r="AS21" s="387" t="s">
        <v>420</v>
      </c>
    </row>
    <row r="22" spans="2:45" ht="18" customHeight="1" thickBot="1" x14ac:dyDescent="0.2">
      <c r="B22" s="665"/>
      <c r="C22" s="666"/>
      <c r="D22" s="666"/>
      <c r="E22" s="666"/>
      <c r="F22" s="667"/>
      <c r="G22" s="1522"/>
      <c r="H22" s="1523"/>
      <c r="I22" s="1523"/>
      <c r="J22" s="1523"/>
      <c r="K22" s="1523"/>
      <c r="L22" s="1523"/>
      <c r="M22" s="1523"/>
      <c r="N22" s="1523"/>
      <c r="O22" s="1523"/>
      <c r="P22" s="1523"/>
      <c r="Q22" s="1523"/>
      <c r="R22" s="1523"/>
      <c r="S22" s="1524"/>
      <c r="T22" s="451"/>
      <c r="U22" s="639"/>
      <c r="V22" s="640"/>
      <c r="W22" s="641"/>
      <c r="X22" s="412" t="s">
        <v>72</v>
      </c>
      <c r="Y22" s="697"/>
      <c r="Z22" s="697"/>
      <c r="AA22" s="408" t="s">
        <v>106</v>
      </c>
      <c r="AB22" s="227"/>
      <c r="AC22" s="411" t="s">
        <v>72</v>
      </c>
      <c r="AD22" s="724"/>
      <c r="AE22" s="724"/>
      <c r="AF22" s="409" t="s">
        <v>106</v>
      </c>
      <c r="AG22" s="411" t="s">
        <v>72</v>
      </c>
      <c r="AH22" s="724"/>
      <c r="AI22" s="724"/>
      <c r="AJ22" s="410" t="s">
        <v>106</v>
      </c>
      <c r="AM22" s="11"/>
      <c r="AN22" s="11"/>
      <c r="AR22" s="386" t="s">
        <v>415</v>
      </c>
      <c r="AS22" s="388" t="s">
        <v>1069</v>
      </c>
    </row>
    <row r="23" spans="2:45" ht="18" customHeight="1" thickTop="1" thickBot="1" x14ac:dyDescent="0.2">
      <c r="B23" s="668" t="s">
        <v>64</v>
      </c>
      <c r="C23" s="669"/>
      <c r="D23" s="670"/>
      <c r="E23" s="1505"/>
      <c r="F23" s="1506"/>
      <c r="G23" s="1506"/>
      <c r="H23" s="1506"/>
      <c r="I23" s="1506"/>
      <c r="J23" s="1506"/>
      <c r="K23" s="1506"/>
      <c r="L23" s="1506"/>
      <c r="M23" s="1506"/>
      <c r="N23" s="1506"/>
      <c r="O23" s="1506"/>
      <c r="P23" s="1507"/>
      <c r="Q23" s="416"/>
      <c r="R23" s="415"/>
      <c r="S23" s="417"/>
      <c r="T23" s="451"/>
      <c r="U23" s="708" t="s">
        <v>608</v>
      </c>
      <c r="V23" s="709"/>
      <c r="W23" s="709"/>
      <c r="X23" s="709"/>
      <c r="Y23" s="709"/>
      <c r="Z23" s="709"/>
      <c r="AA23" s="709"/>
      <c r="AB23" s="709"/>
      <c r="AC23" s="709"/>
      <c r="AD23" s="709"/>
      <c r="AE23" s="406" t="s">
        <v>609</v>
      </c>
      <c r="AF23" s="710"/>
      <c r="AG23" s="710"/>
      <c r="AH23" s="710"/>
      <c r="AI23" s="407" t="s">
        <v>598</v>
      </c>
      <c r="AJ23" s="228"/>
      <c r="AM23" s="11"/>
      <c r="AN23" s="11"/>
      <c r="AR23" s="386" t="s">
        <v>1072</v>
      </c>
      <c r="AS23" s="401" t="s">
        <v>1073</v>
      </c>
    </row>
    <row r="24" spans="2:45" ht="4.95" customHeight="1" thickBot="1" x14ac:dyDescent="0.2">
      <c r="B24" s="671"/>
      <c r="C24" s="672"/>
      <c r="D24" s="673"/>
      <c r="E24" s="1508"/>
      <c r="F24" s="1509"/>
      <c r="G24" s="1509"/>
      <c r="H24" s="1509"/>
      <c r="I24" s="1509"/>
      <c r="J24" s="1509"/>
      <c r="K24" s="1509"/>
      <c r="L24" s="1509"/>
      <c r="M24" s="1509"/>
      <c r="N24" s="1509"/>
      <c r="O24" s="1509"/>
      <c r="P24" s="1510"/>
      <c r="Q24" s="418"/>
      <c r="R24" s="58"/>
      <c r="S24" s="59"/>
      <c r="T24" s="451"/>
      <c r="U24" s="65"/>
      <c r="V24" s="65"/>
      <c r="W24" s="65"/>
      <c r="X24" s="65"/>
      <c r="Y24" s="65"/>
      <c r="Z24" s="65"/>
      <c r="AA24" s="65"/>
      <c r="AB24" s="65"/>
      <c r="AC24" s="65"/>
      <c r="AD24" s="65"/>
      <c r="AE24" s="65"/>
      <c r="AF24" s="65"/>
      <c r="AG24" s="65"/>
      <c r="AH24" s="65"/>
      <c r="AI24" s="65"/>
      <c r="AJ24" s="65"/>
      <c r="AM24" s="11"/>
      <c r="AN24" s="11"/>
      <c r="AR24" s="386" t="s">
        <v>416</v>
      </c>
      <c r="AS24" s="389" t="s">
        <v>430</v>
      </c>
    </row>
    <row r="25" spans="2:45" ht="18" customHeight="1" thickBot="1" x14ac:dyDescent="0.2">
      <c r="B25" s="671"/>
      <c r="C25" s="672"/>
      <c r="D25" s="673"/>
      <c r="E25" s="1508"/>
      <c r="F25" s="1509"/>
      <c r="G25" s="1509"/>
      <c r="H25" s="1509"/>
      <c r="I25" s="1509"/>
      <c r="J25" s="1509"/>
      <c r="K25" s="1509"/>
      <c r="L25" s="1509"/>
      <c r="M25" s="1509"/>
      <c r="N25" s="1509"/>
      <c r="O25" s="1509"/>
      <c r="P25" s="1510"/>
      <c r="Q25" s="418"/>
      <c r="R25" s="58"/>
      <c r="S25" s="59"/>
      <c r="T25" s="432"/>
      <c r="U25" s="138"/>
      <c r="V25" s="139"/>
      <c r="W25" s="139"/>
      <c r="X25" s="139"/>
      <c r="Y25" s="267"/>
      <c r="Z25" s="267"/>
      <c r="AA25" s="268"/>
      <c r="AB25" s="690" t="s">
        <v>859</v>
      </c>
      <c r="AC25" s="691"/>
      <c r="AD25" s="691"/>
      <c r="AE25" s="691"/>
      <c r="AF25" s="691"/>
      <c r="AG25" s="691"/>
      <c r="AH25" s="691"/>
      <c r="AI25" s="263"/>
      <c r="AJ25" s="264"/>
      <c r="AM25" s="11"/>
      <c r="AN25" s="11"/>
      <c r="AR25" s="386" t="s">
        <v>417</v>
      </c>
      <c r="AS25" s="389" t="s">
        <v>431</v>
      </c>
    </row>
    <row r="26" spans="2:45" ht="18" customHeight="1" x14ac:dyDescent="0.15">
      <c r="B26" s="674" t="s">
        <v>32</v>
      </c>
      <c r="C26" s="675"/>
      <c r="D26" s="676"/>
      <c r="E26" s="652" t="s">
        <v>574</v>
      </c>
      <c r="F26" s="653"/>
      <c r="G26" s="653"/>
      <c r="H26" s="653"/>
      <c r="I26" s="1511"/>
      <c r="J26" s="1511"/>
      <c r="K26" s="1511"/>
      <c r="L26" s="1511"/>
      <c r="M26" s="1511"/>
      <c r="N26" s="1511"/>
      <c r="O26" s="1511"/>
      <c r="P26" s="1511"/>
      <c r="Q26" s="1511"/>
      <c r="R26" s="1511"/>
      <c r="S26" s="1512"/>
      <c r="T26" s="453"/>
      <c r="U26" s="701" t="s">
        <v>863</v>
      </c>
      <c r="V26" s="702"/>
      <c r="W26" s="702"/>
      <c r="X26" s="702"/>
      <c r="Y26" s="702"/>
      <c r="Z26" s="702"/>
      <c r="AA26" s="702"/>
      <c r="AB26" s="702"/>
      <c r="AC26" s="702"/>
      <c r="AD26" s="702"/>
      <c r="AE26" s="702"/>
      <c r="AF26" s="702"/>
      <c r="AG26" s="702"/>
      <c r="AH26" s="702"/>
      <c r="AI26" s="702"/>
      <c r="AJ26" s="703"/>
      <c r="AM26" s="11"/>
      <c r="AN26" s="11"/>
      <c r="AR26" s="386" t="s">
        <v>418</v>
      </c>
      <c r="AS26" s="389" t="s">
        <v>421</v>
      </c>
    </row>
    <row r="27" spans="2:45" ht="18" customHeight="1" x14ac:dyDescent="0.15">
      <c r="B27" s="677"/>
      <c r="C27" s="678"/>
      <c r="D27" s="679"/>
      <c r="E27" s="1513"/>
      <c r="F27" s="1514"/>
      <c r="G27" s="1514"/>
      <c r="H27" s="1514"/>
      <c r="I27" s="1514"/>
      <c r="J27" s="1514"/>
      <c r="K27" s="1514"/>
      <c r="L27" s="1514"/>
      <c r="M27" s="1514"/>
      <c r="N27" s="1514"/>
      <c r="O27" s="1514"/>
      <c r="P27" s="1514"/>
      <c r="Q27" s="1514"/>
      <c r="R27" s="1514"/>
      <c r="S27" s="1515"/>
      <c r="T27" s="453"/>
      <c r="U27" s="269"/>
      <c r="V27" s="270"/>
      <c r="W27" s="270"/>
      <c r="X27" s="270"/>
      <c r="Y27" s="271"/>
      <c r="Z27" s="271"/>
      <c r="AA27" s="271"/>
      <c r="AB27" s="272"/>
      <c r="AC27" s="272"/>
      <c r="AD27" s="272"/>
      <c r="AE27" s="272"/>
      <c r="AF27" s="272"/>
      <c r="AG27" s="272"/>
      <c r="AH27" s="272"/>
      <c r="AI27" s="270"/>
      <c r="AJ27" s="273"/>
      <c r="AM27" s="11"/>
      <c r="AN27" s="11"/>
      <c r="AR27" s="390" t="s">
        <v>422</v>
      </c>
      <c r="AS27" s="389" t="s">
        <v>423</v>
      </c>
    </row>
    <row r="28" spans="2:45" ht="18" customHeight="1" x14ac:dyDescent="0.15">
      <c r="B28" s="680"/>
      <c r="C28" s="681"/>
      <c r="D28" s="682"/>
      <c r="E28" s="1516"/>
      <c r="F28" s="1517"/>
      <c r="G28" s="1517"/>
      <c r="H28" s="1517"/>
      <c r="I28" s="1517"/>
      <c r="J28" s="1517"/>
      <c r="K28" s="1517"/>
      <c r="L28" s="1517"/>
      <c r="M28" s="1517"/>
      <c r="N28" s="1517"/>
      <c r="O28" s="1517"/>
      <c r="P28" s="1517"/>
      <c r="Q28" s="1517"/>
      <c r="R28" s="1517"/>
      <c r="S28" s="1518"/>
      <c r="T28" s="142"/>
      <c r="U28" s="143"/>
      <c r="V28" s="144"/>
      <c r="W28" s="144"/>
      <c r="X28" s="262"/>
      <c r="Y28" s="262"/>
      <c r="Z28" s="262"/>
      <c r="AA28" s="262"/>
      <c r="AB28" s="850" t="s">
        <v>564</v>
      </c>
      <c r="AC28" s="850"/>
      <c r="AD28" s="850"/>
      <c r="AE28" s="850"/>
      <c r="AF28" s="850"/>
      <c r="AG28" s="850"/>
      <c r="AH28" s="850"/>
      <c r="AI28" s="850"/>
      <c r="AJ28" s="851"/>
      <c r="AM28" s="11"/>
      <c r="AN28" s="11"/>
      <c r="AR28" s="389" t="s">
        <v>424</v>
      </c>
      <c r="AS28" s="389" t="s">
        <v>1070</v>
      </c>
    </row>
    <row r="29" spans="2:45" ht="18" customHeight="1" x14ac:dyDescent="0.15">
      <c r="B29" s="793" t="s">
        <v>33</v>
      </c>
      <c r="C29" s="794"/>
      <c r="D29" s="795"/>
      <c r="E29" s="1498"/>
      <c r="F29" s="1499"/>
      <c r="G29" s="1499"/>
      <c r="H29" s="1499"/>
      <c r="I29" s="1499"/>
      <c r="J29" s="1499"/>
      <c r="K29" s="1499"/>
      <c r="L29" s="1499"/>
      <c r="M29" s="1499"/>
      <c r="N29" s="1499"/>
      <c r="O29" s="1499"/>
      <c r="P29" s="1499"/>
      <c r="Q29" s="1499"/>
      <c r="R29" s="1499"/>
      <c r="S29" s="1500"/>
      <c r="T29" s="146"/>
      <c r="U29" s="790" t="s">
        <v>102</v>
      </c>
      <c r="V29" s="791"/>
      <c r="W29" s="791"/>
      <c r="X29" s="791"/>
      <c r="Y29" s="697"/>
      <c r="Z29" s="697"/>
      <c r="AA29" s="697"/>
      <c r="AB29" s="697"/>
      <c r="AC29" s="697"/>
      <c r="AD29" s="697"/>
      <c r="AE29" s="697"/>
      <c r="AF29" s="697"/>
      <c r="AG29" s="697"/>
      <c r="AH29" s="697"/>
      <c r="AI29" s="697"/>
      <c r="AJ29" s="413" t="s">
        <v>69</v>
      </c>
      <c r="AM29" s="11"/>
      <c r="AN29" s="11"/>
      <c r="AR29" s="390" t="s">
        <v>426</v>
      </c>
      <c r="AS29" s="390" t="s">
        <v>427</v>
      </c>
    </row>
    <row r="30" spans="2:45" ht="18" customHeight="1" x14ac:dyDescent="0.15">
      <c r="B30" s="793"/>
      <c r="C30" s="794"/>
      <c r="D30" s="795"/>
      <c r="E30" s="1498"/>
      <c r="F30" s="1499"/>
      <c r="G30" s="1499"/>
      <c r="H30" s="1499"/>
      <c r="I30" s="1499"/>
      <c r="J30" s="1499"/>
      <c r="K30" s="1499"/>
      <c r="L30" s="1499"/>
      <c r="M30" s="1499"/>
      <c r="N30" s="1499"/>
      <c r="O30" s="1499"/>
      <c r="P30" s="1499"/>
      <c r="Q30" s="1499"/>
      <c r="R30" s="1499"/>
      <c r="S30" s="1500"/>
      <c r="T30" s="146"/>
      <c r="U30" s="143"/>
      <c r="V30" s="144"/>
      <c r="W30" s="144"/>
      <c r="X30" s="144"/>
      <c r="Y30" s="144"/>
      <c r="Z30" s="144"/>
      <c r="AA30" s="144"/>
      <c r="AB30" s="144"/>
      <c r="AC30" s="144"/>
      <c r="AD30" s="144"/>
      <c r="AE30" s="144"/>
      <c r="AF30" s="144"/>
      <c r="AG30" s="144"/>
      <c r="AH30" s="144"/>
      <c r="AI30" s="144"/>
      <c r="AJ30" s="145"/>
      <c r="AM30" s="11"/>
      <c r="AN30" s="11"/>
      <c r="AR30" s="390" t="s">
        <v>428</v>
      </c>
      <c r="AS30" s="390" t="s">
        <v>429</v>
      </c>
    </row>
    <row r="31" spans="2:45" ht="18" customHeight="1" x14ac:dyDescent="0.15">
      <c r="B31" s="860" t="s">
        <v>860</v>
      </c>
      <c r="C31" s="861"/>
      <c r="D31" s="861"/>
      <c r="E31" s="861"/>
      <c r="F31" s="862"/>
      <c r="G31" s="1501"/>
      <c r="H31" s="1501"/>
      <c r="I31" s="1501"/>
      <c r="J31" s="1501"/>
      <c r="K31" s="1501"/>
      <c r="L31" s="1501"/>
      <c r="M31" s="1501"/>
      <c r="N31" s="1501"/>
      <c r="O31" s="1501"/>
      <c r="P31" s="1501"/>
      <c r="Q31" s="1501"/>
      <c r="R31" s="1501"/>
      <c r="S31" s="1502"/>
      <c r="T31" s="432"/>
      <c r="U31" s="764" t="s">
        <v>105</v>
      </c>
      <c r="V31" s="765"/>
      <c r="W31" s="765"/>
      <c r="X31" s="765"/>
      <c r="Y31" s="765"/>
      <c r="Z31" s="765"/>
      <c r="AA31" s="765"/>
      <c r="AB31" s="765"/>
      <c r="AC31" s="765"/>
      <c r="AD31" s="765"/>
      <c r="AE31" s="765"/>
      <c r="AF31" s="765"/>
      <c r="AG31" s="765"/>
      <c r="AH31" s="765"/>
      <c r="AI31" s="765"/>
      <c r="AJ31" s="766"/>
      <c r="AM31" s="11"/>
      <c r="AN31" s="11"/>
      <c r="AR31" s="160" t="s">
        <v>1076</v>
      </c>
      <c r="AS31" s="160" t="s">
        <v>1075</v>
      </c>
    </row>
    <row r="32" spans="2:45" ht="18" customHeight="1" x14ac:dyDescent="0.15">
      <c r="B32" s="863"/>
      <c r="C32" s="864"/>
      <c r="D32" s="864"/>
      <c r="E32" s="864"/>
      <c r="F32" s="865"/>
      <c r="G32" s="1503"/>
      <c r="H32" s="1503"/>
      <c r="I32" s="1503"/>
      <c r="J32" s="1503"/>
      <c r="K32" s="1503"/>
      <c r="L32" s="1503"/>
      <c r="M32" s="1503"/>
      <c r="N32" s="1503"/>
      <c r="O32" s="1503"/>
      <c r="P32" s="1503"/>
      <c r="Q32" s="1503"/>
      <c r="R32" s="1503"/>
      <c r="S32" s="1504"/>
      <c r="T32" s="438"/>
      <c r="U32" s="764"/>
      <c r="V32" s="765"/>
      <c r="W32" s="765"/>
      <c r="X32" s="765"/>
      <c r="Y32" s="765"/>
      <c r="Z32" s="765"/>
      <c r="AA32" s="765"/>
      <c r="AB32" s="765"/>
      <c r="AC32" s="765"/>
      <c r="AD32" s="765"/>
      <c r="AE32" s="765"/>
      <c r="AF32" s="765"/>
      <c r="AG32" s="765"/>
      <c r="AH32" s="765"/>
      <c r="AI32" s="765"/>
      <c r="AJ32" s="766"/>
      <c r="AM32" s="11"/>
      <c r="AN32" s="11"/>
      <c r="AR32" s="160" t="s">
        <v>1077</v>
      </c>
      <c r="AS32" s="160" t="s">
        <v>1071</v>
      </c>
    </row>
    <row r="33" spans="2:67" ht="18" customHeight="1" x14ac:dyDescent="0.15">
      <c r="B33" s="870" t="s">
        <v>44</v>
      </c>
      <c r="C33" s="871"/>
      <c r="D33" s="871"/>
      <c r="E33" s="265">
        <v>2</v>
      </c>
      <c r="F33" s="266">
        <v>0</v>
      </c>
      <c r="G33" s="1491"/>
      <c r="H33" s="1491"/>
      <c r="I33" s="28" t="s">
        <v>2</v>
      </c>
      <c r="J33" s="646"/>
      <c r="K33" s="646"/>
      <c r="L33" s="646"/>
      <c r="M33" s="646"/>
      <c r="N33" s="646"/>
      <c r="O33" s="646"/>
      <c r="P33" s="646"/>
      <c r="Q33" s="646"/>
      <c r="R33" s="646"/>
      <c r="S33" s="647"/>
      <c r="T33" s="438"/>
      <c r="U33" s="454"/>
      <c r="V33" s="455"/>
      <c r="W33" s="455"/>
      <c r="X33" s="455"/>
      <c r="Y33" s="455"/>
      <c r="Z33" s="455"/>
      <c r="AA33" s="1392"/>
      <c r="AB33" s="1392"/>
      <c r="AC33" s="1392"/>
      <c r="AD33" s="1392"/>
      <c r="AE33" s="1392"/>
      <c r="AF33" s="1392"/>
      <c r="AG33" s="1392"/>
      <c r="AH33" s="1392"/>
      <c r="AI33" s="1392"/>
      <c r="AJ33" s="456"/>
      <c r="AM33" s="11"/>
      <c r="AN33" s="11"/>
      <c r="AR33" s="160" t="s">
        <v>1074</v>
      </c>
      <c r="AS33" s="160" t="s">
        <v>1078</v>
      </c>
    </row>
    <row r="34" spans="2:67" ht="18" customHeight="1" x14ac:dyDescent="0.15">
      <c r="B34" s="692" t="s">
        <v>42</v>
      </c>
      <c r="C34" s="693"/>
      <c r="D34" s="694"/>
      <c r="E34" s="1492"/>
      <c r="F34" s="1493"/>
      <c r="G34" s="1493"/>
      <c r="H34" s="1493"/>
      <c r="I34" s="1493"/>
      <c r="J34" s="1493"/>
      <c r="K34" s="1493"/>
      <c r="L34" s="1493"/>
      <c r="M34" s="1493"/>
      <c r="N34" s="1494"/>
      <c r="O34" s="760" t="s">
        <v>95</v>
      </c>
      <c r="P34" s="761"/>
      <c r="Q34" s="762"/>
      <c r="R34" s="762"/>
      <c r="S34" s="763"/>
      <c r="T34" s="438"/>
      <c r="U34" s="454"/>
      <c r="V34" s="1392"/>
      <c r="W34" s="1392"/>
      <c r="X34" s="1392"/>
      <c r="Y34" s="1392"/>
      <c r="Z34" s="1392"/>
      <c r="AA34" s="1392"/>
      <c r="AB34" s="1392"/>
      <c r="AC34" s="1392"/>
      <c r="AD34" s="1392"/>
      <c r="AE34" s="1392"/>
      <c r="AF34" s="1392"/>
      <c r="AG34" s="1392"/>
      <c r="AH34" s="1392"/>
      <c r="AI34" s="1392"/>
      <c r="AJ34" s="456"/>
      <c r="AM34" s="11"/>
      <c r="AN34" s="11"/>
      <c r="AR34" s="162"/>
      <c r="AS34" s="162"/>
      <c r="AT34" s="435"/>
    </row>
    <row r="35" spans="2:67" ht="18" customHeight="1" x14ac:dyDescent="0.15">
      <c r="B35" s="692"/>
      <c r="C35" s="693"/>
      <c r="D35" s="694"/>
      <c r="E35" s="1492"/>
      <c r="F35" s="1493"/>
      <c r="G35" s="1493"/>
      <c r="H35" s="1493"/>
      <c r="I35" s="1493"/>
      <c r="J35" s="1493"/>
      <c r="K35" s="1493"/>
      <c r="L35" s="1493"/>
      <c r="M35" s="1493"/>
      <c r="N35" s="1494"/>
      <c r="O35" s="1495"/>
      <c r="P35" s="1496"/>
      <c r="Q35" s="1496"/>
      <c r="R35" s="1496"/>
      <c r="S35" s="1497"/>
      <c r="T35" s="40"/>
      <c r="U35" s="454"/>
      <c r="V35" s="148"/>
      <c r="W35" s="148"/>
      <c r="X35" s="148"/>
      <c r="Y35" s="148"/>
      <c r="Z35" s="455"/>
      <c r="AA35" s="1392"/>
      <c r="AB35" s="1392"/>
      <c r="AC35" s="1392"/>
      <c r="AD35" s="1392"/>
      <c r="AE35" s="1392"/>
      <c r="AF35" s="1392"/>
      <c r="AG35" s="1392"/>
      <c r="AH35" s="1392"/>
      <c r="AI35" s="1392"/>
      <c r="AJ35" s="456"/>
      <c r="AM35" s="11"/>
      <c r="AN35" s="11"/>
      <c r="AR35" s="162"/>
      <c r="AS35" s="162"/>
    </row>
    <row r="36" spans="2:67" ht="18" customHeight="1" x14ac:dyDescent="0.15">
      <c r="B36" s="885" t="s">
        <v>65</v>
      </c>
      <c r="C36" s="886"/>
      <c r="D36" s="887"/>
      <c r="E36" s="1488"/>
      <c r="F36" s="1489"/>
      <c r="G36" s="1489"/>
      <c r="H36" s="1489"/>
      <c r="I36" s="1489"/>
      <c r="J36" s="1489"/>
      <c r="K36" s="1489"/>
      <c r="L36" s="1489"/>
      <c r="M36" s="1489"/>
      <c r="N36" s="1489"/>
      <c r="O36" s="1489"/>
      <c r="P36" s="1489"/>
      <c r="Q36" s="1489"/>
      <c r="R36" s="1489"/>
      <c r="S36" s="1490"/>
      <c r="T36" s="41"/>
      <c r="U36" s="454"/>
      <c r="V36" s="1392"/>
      <c r="W36" s="1392"/>
      <c r="X36" s="1392"/>
      <c r="Y36" s="1392"/>
      <c r="Z36" s="1392"/>
      <c r="AA36" s="1392"/>
      <c r="AB36" s="1392"/>
      <c r="AC36" s="1392"/>
      <c r="AD36" s="1392"/>
      <c r="AE36" s="1392"/>
      <c r="AF36" s="1392"/>
      <c r="AG36" s="1392"/>
      <c r="AH36" s="1392"/>
      <c r="AI36" s="1392"/>
      <c r="AJ36" s="456"/>
      <c r="AR36" s="162"/>
      <c r="AS36" s="162"/>
    </row>
    <row r="37" spans="2:67" ht="18" customHeight="1" x14ac:dyDescent="0.15">
      <c r="B37" s="729" t="s">
        <v>92</v>
      </c>
      <c r="C37" s="730"/>
      <c r="D37" s="731"/>
      <c r="E37" s="1482"/>
      <c r="F37" s="1483"/>
      <c r="G37" s="1483"/>
      <c r="H37" s="1483"/>
      <c r="I37" s="1483"/>
      <c r="J37" s="1483"/>
      <c r="K37" s="1483"/>
      <c r="L37" s="1483"/>
      <c r="M37" s="1483"/>
      <c r="N37" s="1483"/>
      <c r="O37" s="1483"/>
      <c r="P37" s="1483"/>
      <c r="Q37" s="1483"/>
      <c r="R37" s="1483"/>
      <c r="S37" s="1484"/>
      <c r="T37" s="41"/>
      <c r="U37" s="143"/>
      <c r="V37" s="149"/>
      <c r="W37" s="149"/>
      <c r="X37" s="149"/>
      <c r="Y37" s="149"/>
      <c r="Z37" s="455"/>
      <c r="AA37" s="1392"/>
      <c r="AB37" s="1392"/>
      <c r="AC37" s="1392"/>
      <c r="AD37" s="1392"/>
      <c r="AE37" s="1392"/>
      <c r="AF37" s="1392"/>
      <c r="AG37" s="1392"/>
      <c r="AH37" s="1392"/>
      <c r="AI37" s="1392"/>
      <c r="AJ37" s="145"/>
      <c r="AQ37" s="132" t="s">
        <v>610</v>
      </c>
      <c r="AR37" s="162"/>
      <c r="AS37" s="162"/>
    </row>
    <row r="38" spans="2:67" ht="18" customHeight="1" x14ac:dyDescent="0.15">
      <c r="B38" s="732"/>
      <c r="C38" s="733"/>
      <c r="D38" s="734"/>
      <c r="E38" s="1485"/>
      <c r="F38" s="1486"/>
      <c r="G38" s="1486"/>
      <c r="H38" s="1486"/>
      <c r="I38" s="1486"/>
      <c r="J38" s="1486"/>
      <c r="K38" s="1486"/>
      <c r="L38" s="1486"/>
      <c r="M38" s="1486"/>
      <c r="N38" s="1486"/>
      <c r="O38" s="1486"/>
      <c r="P38" s="1486"/>
      <c r="Q38" s="1486"/>
      <c r="R38" s="1486"/>
      <c r="S38" s="1487"/>
      <c r="T38" s="42"/>
      <c r="U38" s="49"/>
      <c r="V38" s="1392"/>
      <c r="W38" s="1392"/>
      <c r="X38" s="1392"/>
      <c r="Y38" s="1392"/>
      <c r="Z38" s="1392"/>
      <c r="AA38" s="1392"/>
      <c r="AB38" s="1392"/>
      <c r="AC38" s="1392"/>
      <c r="AD38" s="1392"/>
      <c r="AE38" s="1392"/>
      <c r="AF38" s="1392"/>
      <c r="AG38" s="1392"/>
      <c r="AH38" s="1392"/>
      <c r="AI38" s="1392"/>
      <c r="AJ38" s="456"/>
      <c r="AL38" s="1" t="s">
        <v>15</v>
      </c>
      <c r="AQ38" s="1" t="s">
        <v>575</v>
      </c>
    </row>
    <row r="39" spans="2:67" ht="18" customHeight="1" x14ac:dyDescent="0.15">
      <c r="B39" s="894" t="s">
        <v>103</v>
      </c>
      <c r="C39" s="895"/>
      <c r="D39" s="895"/>
      <c r="E39" s="896"/>
      <c r="F39" s="896"/>
      <c r="G39" s="896"/>
      <c r="H39" s="896"/>
      <c r="I39" s="897"/>
      <c r="J39" s="842" t="str">
        <f>IF(AQ69=TRUE,AS69,IF(AQ67=TRUE,AS67,IF(AQ68=TRUE,AS68,"")))</f>
        <v/>
      </c>
      <c r="K39" s="842"/>
      <c r="L39" s="842"/>
      <c r="M39" s="842"/>
      <c r="N39" s="842"/>
      <c r="O39" s="842"/>
      <c r="P39" s="842"/>
      <c r="Q39" s="842"/>
      <c r="R39" s="842"/>
      <c r="S39" s="843"/>
      <c r="T39" s="43"/>
      <c r="U39" s="49"/>
      <c r="V39" s="63"/>
      <c r="W39" s="63"/>
      <c r="X39" s="149"/>
      <c r="Y39" s="149"/>
      <c r="Z39" s="149"/>
      <c r="AA39" s="1392"/>
      <c r="AB39" s="1392"/>
      <c r="AC39" s="1392"/>
      <c r="AD39" s="1392"/>
      <c r="AE39" s="1392"/>
      <c r="AF39" s="1392"/>
      <c r="AG39" s="1392"/>
      <c r="AH39" s="1392"/>
      <c r="AI39" s="1392"/>
      <c r="AJ39" s="145"/>
      <c r="AQ39" s="1" t="s">
        <v>576</v>
      </c>
    </row>
    <row r="40" spans="2:67" ht="18" customHeight="1" thickBot="1" x14ac:dyDescent="0.2">
      <c r="B40" s="422"/>
      <c r="C40" s="419"/>
      <c r="D40" s="419"/>
      <c r="E40" s="419"/>
      <c r="F40" s="419"/>
      <c r="G40" s="419"/>
      <c r="H40" s="419"/>
      <c r="I40" s="419"/>
      <c r="J40" s="419"/>
      <c r="K40" s="419"/>
      <c r="L40" s="419"/>
      <c r="M40" s="419"/>
      <c r="N40" s="419"/>
      <c r="O40" s="419"/>
      <c r="P40" s="419"/>
      <c r="Q40" s="419"/>
      <c r="R40" s="419"/>
      <c r="S40" s="420"/>
      <c r="T40" s="21"/>
      <c r="U40" s="49"/>
      <c r="V40" s="1392"/>
      <c r="W40" s="1392"/>
      <c r="X40" s="1392"/>
      <c r="Y40" s="1392"/>
      <c r="Z40" s="1392"/>
      <c r="AA40" s="1392"/>
      <c r="AB40" s="1392"/>
      <c r="AC40" s="1392"/>
      <c r="AD40" s="1392"/>
      <c r="AE40" s="1392"/>
      <c r="AF40" s="1392"/>
      <c r="AG40" s="1392"/>
      <c r="AH40" s="1392"/>
      <c r="AI40" s="1392"/>
      <c r="AJ40" s="456"/>
    </row>
    <row r="41" spans="2:67" ht="18" customHeight="1" x14ac:dyDescent="0.15">
      <c r="B41" s="904" t="s">
        <v>1100</v>
      </c>
      <c r="C41" s="905"/>
      <c r="D41" s="905"/>
      <c r="E41" s="905"/>
      <c r="F41" s="905"/>
      <c r="G41" s="905"/>
      <c r="H41" s="610" t="s">
        <v>103</v>
      </c>
      <c r="I41" s="610"/>
      <c r="J41" s="610"/>
      <c r="K41" s="610"/>
      <c r="L41" s="610"/>
      <c r="M41" s="610"/>
      <c r="N41" s="610"/>
      <c r="O41" s="610"/>
      <c r="P41" s="610"/>
      <c r="Q41" s="610"/>
      <c r="R41" s="610"/>
      <c r="S41" s="611"/>
      <c r="T41" s="21"/>
      <c r="U41" s="49"/>
      <c r="V41" s="63"/>
      <c r="W41" s="63"/>
      <c r="X41" s="149"/>
      <c r="Y41" s="149"/>
      <c r="Z41" s="149"/>
      <c r="AA41" s="1392"/>
      <c r="AB41" s="1392"/>
      <c r="AC41" s="1392"/>
      <c r="AD41" s="1392"/>
      <c r="AE41" s="1392"/>
      <c r="AF41" s="1392"/>
      <c r="AG41" s="1392"/>
      <c r="AH41" s="1392"/>
      <c r="AI41" s="1392"/>
      <c r="AJ41" s="50"/>
      <c r="AQ41" s="339" t="s">
        <v>769</v>
      </c>
      <c r="AR41" s="339" t="s">
        <v>375</v>
      </c>
      <c r="AS41" s="339" t="s">
        <v>376</v>
      </c>
      <c r="AT41" s="336"/>
      <c r="AU41" s="339" t="s">
        <v>769</v>
      </c>
      <c r="AV41" s="339" t="s">
        <v>375</v>
      </c>
      <c r="AW41" s="5"/>
      <c r="AX41" s="339" t="s">
        <v>769</v>
      </c>
      <c r="AY41" s="339" t="s">
        <v>375</v>
      </c>
      <c r="AZ41" s="336"/>
    </row>
    <row r="42" spans="2:67" ht="18" customHeight="1" x14ac:dyDescent="0.15">
      <c r="B42" s="51"/>
      <c r="C42" s="52"/>
      <c r="D42" s="52"/>
      <c r="E42" s="52"/>
      <c r="F42" s="52"/>
      <c r="G42" s="52"/>
      <c r="H42" s="52"/>
      <c r="I42" s="52"/>
      <c r="J42" s="52"/>
      <c r="K42" s="52"/>
      <c r="L42" s="52"/>
      <c r="M42" s="52"/>
      <c r="N42" s="52"/>
      <c r="O42" s="52"/>
      <c r="P42" s="52"/>
      <c r="Q42" s="52"/>
      <c r="R42" s="52"/>
      <c r="S42" s="53"/>
      <c r="T42" s="15"/>
      <c r="U42" s="31"/>
      <c r="V42" s="1392"/>
      <c r="W42" s="1392"/>
      <c r="X42" s="1392"/>
      <c r="Y42" s="1392"/>
      <c r="Z42" s="1392"/>
      <c r="AA42" s="1392"/>
      <c r="AB42" s="1392"/>
      <c r="AC42" s="1392"/>
      <c r="AD42" s="1392"/>
      <c r="AE42" s="1392"/>
      <c r="AF42" s="1392"/>
      <c r="AG42" s="1392"/>
      <c r="AH42" s="1392"/>
      <c r="AI42" s="1392"/>
      <c r="AJ42" s="456"/>
      <c r="AQ42" s="14" t="b">
        <v>0</v>
      </c>
      <c r="AR42" s="14" t="s">
        <v>96</v>
      </c>
      <c r="AS42" s="14" t="str">
        <f>IF(AQ42=TRUE,"＜プリーツ加工＞耐久性（プリーツ保持性）試験要。"&amp;CHAR(10),"")</f>
        <v/>
      </c>
      <c r="AU42" s="14" t="b">
        <v>0</v>
      </c>
      <c r="AV42" s="14" t="s">
        <v>615</v>
      </c>
      <c r="AX42" s="14" t="b">
        <v>0</v>
      </c>
      <c r="AY42" s="14" t="s">
        <v>70</v>
      </c>
    </row>
    <row r="43" spans="2:67" ht="18" customHeight="1" x14ac:dyDescent="0.15">
      <c r="B43" s="54"/>
      <c r="C43" s="55"/>
      <c r="D43" s="55"/>
      <c r="E43" s="55"/>
      <c r="F43" s="55"/>
      <c r="G43" s="55"/>
      <c r="H43" s="55"/>
      <c r="I43" s="55"/>
      <c r="J43" s="55"/>
      <c r="K43" s="55"/>
      <c r="L43" s="55"/>
      <c r="M43" s="55"/>
      <c r="N43" s="55"/>
      <c r="O43" s="55"/>
      <c r="P43" s="55"/>
      <c r="Q43" s="55"/>
      <c r="R43" s="55"/>
      <c r="S43" s="56"/>
      <c r="T43" s="150"/>
      <c r="U43" s="49"/>
      <c r="V43" s="63"/>
      <c r="W43" s="63"/>
      <c r="X43" s="149"/>
      <c r="Y43" s="149"/>
      <c r="Z43" s="149"/>
      <c r="AA43" s="1392"/>
      <c r="AB43" s="1392"/>
      <c r="AC43" s="1392"/>
      <c r="AD43" s="1392"/>
      <c r="AE43" s="1392"/>
      <c r="AF43" s="1392"/>
      <c r="AG43" s="1392"/>
      <c r="AH43" s="1392"/>
      <c r="AI43" s="1392"/>
      <c r="AJ43" s="145"/>
      <c r="AQ43" s="14" t="b">
        <v>0</v>
      </c>
      <c r="AR43" s="14" t="s">
        <v>97</v>
      </c>
      <c r="AS43" s="14" t="str">
        <f>IF(AQ43=TRUE,"＜はっ水加工＞はっ水度試験要。転写プリントの場合、ガムテープ剥離試験要。"&amp;CHAR(10),"")</f>
        <v/>
      </c>
      <c r="AU43" s="14" t="b">
        <v>0</v>
      </c>
      <c r="AV43" s="14" t="s">
        <v>616</v>
      </c>
      <c r="AX43" s="14" t="b">
        <v>0</v>
      </c>
      <c r="AY43" s="14" t="s">
        <v>617</v>
      </c>
    </row>
    <row r="44" spans="2:67" ht="18" customHeight="1" thickBot="1" x14ac:dyDescent="0.2">
      <c r="B44" s="54"/>
      <c r="C44" s="55"/>
      <c r="D44" s="55"/>
      <c r="E44" s="55"/>
      <c r="F44" s="55"/>
      <c r="G44" s="55"/>
      <c r="H44" s="55"/>
      <c r="I44" s="55"/>
      <c r="J44" s="55"/>
      <c r="K44" s="55"/>
      <c r="L44" s="55"/>
      <c r="M44" s="55"/>
      <c r="N44" s="55"/>
      <c r="O44" s="55"/>
      <c r="P44" s="55"/>
      <c r="Q44" s="55"/>
      <c r="R44" s="55"/>
      <c r="S44" s="56"/>
      <c r="T44" s="150"/>
      <c r="U44" s="49"/>
      <c r="V44" s="1392"/>
      <c r="W44" s="1392"/>
      <c r="X44" s="1392"/>
      <c r="Y44" s="1392"/>
      <c r="Z44" s="1392"/>
      <c r="AA44" s="1392"/>
      <c r="AB44" s="1392"/>
      <c r="AC44" s="1392"/>
      <c r="AD44" s="1392"/>
      <c r="AE44" s="1392"/>
      <c r="AF44" s="1392"/>
      <c r="AG44" s="1392"/>
      <c r="AH44" s="1392"/>
      <c r="AI44" s="1392"/>
      <c r="AJ44" s="456"/>
      <c r="AQ44" s="14" t="b">
        <v>0</v>
      </c>
      <c r="AR44" s="14" t="s">
        <v>98</v>
      </c>
      <c r="AS44" s="14" t="str">
        <f>IF(AQ44=TRUE,"＜顔料プリント＞耐久性試験要。乾湿摩擦特例基準有。"&amp;CHAR(10),"")</f>
        <v/>
      </c>
      <c r="AU44" s="14" t="b">
        <v>0</v>
      </c>
      <c r="AV44" s="14" t="s">
        <v>618</v>
      </c>
      <c r="AX44" s="14" t="b">
        <v>0</v>
      </c>
      <c r="AY44" s="14" t="s">
        <v>619</v>
      </c>
    </row>
    <row r="45" spans="2:67" ht="18" customHeight="1" thickBot="1" x14ac:dyDescent="0.2">
      <c r="B45" s="135"/>
      <c r="C45" s="136"/>
      <c r="D45" s="136"/>
      <c r="E45" s="136"/>
      <c r="F45" s="136"/>
      <c r="G45" s="136"/>
      <c r="H45" s="136"/>
      <c r="I45" s="136"/>
      <c r="J45" s="136"/>
      <c r="K45" s="136"/>
      <c r="L45" s="136"/>
      <c r="M45" s="136"/>
      <c r="N45" s="136"/>
      <c r="O45" s="136"/>
      <c r="P45" s="136"/>
      <c r="Q45" s="136"/>
      <c r="R45" s="136"/>
      <c r="S45" s="137"/>
      <c r="T45" s="150"/>
      <c r="U45" s="857" t="s">
        <v>804</v>
      </c>
      <c r="V45" s="858"/>
      <c r="W45" s="858"/>
      <c r="X45" s="858"/>
      <c r="Y45" s="858"/>
      <c r="Z45" s="859"/>
      <c r="AA45" s="901"/>
      <c r="AB45" s="901"/>
      <c r="AC45" s="901"/>
      <c r="AD45" s="901"/>
      <c r="AE45" s="901"/>
      <c r="AF45" s="901"/>
      <c r="AG45" s="901"/>
      <c r="AH45" s="901"/>
      <c r="AI45" s="901"/>
      <c r="AJ45" s="902"/>
      <c r="AQ45" s="14" t="b">
        <v>0</v>
      </c>
      <c r="AR45" s="14" t="s">
        <v>100</v>
      </c>
      <c r="AS45" s="14" t="str">
        <f>IF(AQ45=TRUE,"＜トップ染め＞混用率全色実施。"&amp;CHAR(10),"")</f>
        <v/>
      </c>
      <c r="AU45" s="14" t="b">
        <v>0</v>
      </c>
      <c r="AV45" s="14" t="s">
        <v>620</v>
      </c>
      <c r="AX45" s="14" t="b">
        <v>0</v>
      </c>
      <c r="AY45" s="14" t="s">
        <v>621</v>
      </c>
    </row>
    <row r="46" spans="2:67" ht="18" customHeight="1" x14ac:dyDescent="0.15">
      <c r="B46" s="906" t="s">
        <v>1098</v>
      </c>
      <c r="C46" s="907"/>
      <c r="D46" s="907"/>
      <c r="E46" s="907"/>
      <c r="F46" s="619" t="s">
        <v>104</v>
      </c>
      <c r="G46" s="619"/>
      <c r="H46" s="619"/>
      <c r="I46" s="619"/>
      <c r="J46" s="619"/>
      <c r="K46" s="619"/>
      <c r="L46" s="619"/>
      <c r="M46" s="619"/>
      <c r="N46" s="619"/>
      <c r="O46" s="619"/>
      <c r="P46" s="619"/>
      <c r="Q46" s="619"/>
      <c r="R46" s="619"/>
      <c r="S46" s="620"/>
      <c r="T46" s="150"/>
      <c r="U46" s="1478" t="s">
        <v>1099</v>
      </c>
      <c r="V46" s="1479"/>
      <c r="W46" s="1479"/>
      <c r="X46" s="1479"/>
      <c r="Y46" s="1479"/>
      <c r="Z46" s="1480"/>
      <c r="AA46" s="1480"/>
      <c r="AB46" s="1480"/>
      <c r="AC46" s="1480"/>
      <c r="AD46" s="1480"/>
      <c r="AE46" s="1480"/>
      <c r="AF46" s="1480"/>
      <c r="AG46" s="1480"/>
      <c r="AH46" s="1480"/>
      <c r="AI46" s="1480"/>
      <c r="AJ46" s="1481"/>
      <c r="AQ46" s="14" t="b">
        <v>0</v>
      </c>
      <c r="AR46" s="14" t="s">
        <v>99</v>
      </c>
      <c r="AS46" s="14" t="str">
        <f>IF(AQ46=TRUE,"＜硫化染料＞ジャングル試験後のpH及び引裂（破裂）強さ必須。乾摩擦特例基準値有。"&amp;CHAR(10),"")</f>
        <v/>
      </c>
      <c r="AU46" s="14" t="b">
        <v>0</v>
      </c>
      <c r="AV46" s="14" t="s">
        <v>622</v>
      </c>
      <c r="AX46" s="14" t="b">
        <v>0</v>
      </c>
      <c r="AY46" s="14" t="s">
        <v>623</v>
      </c>
      <c r="BA46" s="274"/>
    </row>
    <row r="47" spans="2:67" ht="18" customHeight="1" x14ac:dyDescent="0.15">
      <c r="B47" s="57"/>
      <c r="C47" s="58"/>
      <c r="D47" s="58"/>
      <c r="E47" s="58"/>
      <c r="F47" s="58"/>
      <c r="G47" s="58"/>
      <c r="H47" s="58"/>
      <c r="I47" s="58"/>
      <c r="J47" s="58"/>
      <c r="K47" s="58"/>
      <c r="L47" s="58"/>
      <c r="M47" s="58"/>
      <c r="N47" s="58"/>
      <c r="O47" s="58"/>
      <c r="P47" s="58"/>
      <c r="Q47" s="58"/>
      <c r="R47" s="58"/>
      <c r="S47" s="59"/>
      <c r="T47" s="150"/>
      <c r="U47" s="1457"/>
      <c r="V47" s="1458"/>
      <c r="W47" s="1458"/>
      <c r="X47" s="1458"/>
      <c r="Y47" s="1458"/>
      <c r="Z47" s="1458"/>
      <c r="AA47" s="1458"/>
      <c r="AB47" s="1458"/>
      <c r="AC47" s="1458"/>
      <c r="AD47" s="1458"/>
      <c r="AE47" s="1458"/>
      <c r="AF47" s="1458"/>
      <c r="AG47" s="1458"/>
      <c r="AH47" s="1458"/>
      <c r="AI47" s="1458"/>
      <c r="AJ47" s="1459"/>
      <c r="AQ47" s="14" t="b">
        <v>0</v>
      </c>
      <c r="AR47" s="14" t="s">
        <v>373</v>
      </c>
      <c r="AS47" s="14" t="str">
        <f>IF(AQ47=TRUE,"＜表起毛＞湿潤摩擦特例基準有。物性試験項目変化。"&amp;CHAR(10),"")</f>
        <v/>
      </c>
      <c r="AU47" s="14" t="b">
        <v>0</v>
      </c>
      <c r="AV47" s="14" t="s">
        <v>624</v>
      </c>
      <c r="AX47" s="14" t="b">
        <v>0</v>
      </c>
      <c r="AY47" s="14" t="s">
        <v>625</v>
      </c>
    </row>
    <row r="48" spans="2:67" ht="18" customHeight="1" x14ac:dyDescent="0.15">
      <c r="B48" s="57"/>
      <c r="C48" s="58"/>
      <c r="D48" s="58"/>
      <c r="E48" s="58"/>
      <c r="F48" s="58"/>
      <c r="G48" s="58"/>
      <c r="H48" s="58"/>
      <c r="I48" s="58"/>
      <c r="J48" s="58"/>
      <c r="K48" s="58"/>
      <c r="L48" s="58"/>
      <c r="M48" s="58"/>
      <c r="N48" s="58"/>
      <c r="O48" s="58"/>
      <c r="P48" s="58"/>
      <c r="Q48" s="1392"/>
      <c r="R48" s="1392"/>
      <c r="S48" s="370"/>
      <c r="T48" s="150"/>
      <c r="U48" s="1457"/>
      <c r="V48" s="1458"/>
      <c r="W48" s="1458"/>
      <c r="X48" s="1458"/>
      <c r="Y48" s="1458"/>
      <c r="Z48" s="1458"/>
      <c r="AA48" s="1458"/>
      <c r="AB48" s="1458"/>
      <c r="AC48" s="1458"/>
      <c r="AD48" s="1458"/>
      <c r="AE48" s="1458"/>
      <c r="AF48" s="1458"/>
      <c r="AG48" s="1458"/>
      <c r="AH48" s="1458"/>
      <c r="AI48" s="1458"/>
      <c r="AJ48" s="1459"/>
      <c r="AQ48" s="14" t="b">
        <v>0</v>
      </c>
      <c r="AR48" s="14" t="s">
        <v>374</v>
      </c>
      <c r="AS48" s="14" t="str">
        <f>IF(AQ48=TRUE,"＜裏起毛＞湿潤摩擦特例基準有。物性試験項目変化。"&amp;CHAR(10),"")</f>
        <v/>
      </c>
      <c r="AU48" s="14" t="b">
        <v>0</v>
      </c>
      <c r="AV48" s="14" t="s">
        <v>626</v>
      </c>
      <c r="AX48" s="14" t="b">
        <v>0</v>
      </c>
      <c r="AY48" s="14" t="s">
        <v>627</v>
      </c>
      <c r="BA48" s="697"/>
      <c r="BB48" s="697"/>
      <c r="BC48" s="697"/>
      <c r="BD48" s="697"/>
      <c r="BE48" s="697"/>
      <c r="BF48" s="697"/>
      <c r="BG48" s="697"/>
      <c r="BH48" s="455"/>
      <c r="BI48" s="697"/>
      <c r="BJ48" s="697"/>
      <c r="BK48" s="697"/>
      <c r="BL48" s="697"/>
      <c r="BM48" s="697"/>
      <c r="BN48" s="697"/>
      <c r="BO48" s="697"/>
    </row>
    <row r="49" spans="2:67" ht="18" customHeight="1" thickBot="1" x14ac:dyDescent="0.2">
      <c r="B49" s="1476" t="s">
        <v>1107</v>
      </c>
      <c r="C49" s="1477"/>
      <c r="D49" s="1477"/>
      <c r="E49" s="1477"/>
      <c r="F49" s="1477"/>
      <c r="G49" s="1477"/>
      <c r="H49" s="431"/>
      <c r="I49" s="427"/>
      <c r="J49" s="427"/>
      <c r="K49" s="427"/>
      <c r="L49" s="596" t="str">
        <f>AS62</f>
        <v/>
      </c>
      <c r="M49" s="596"/>
      <c r="N49" s="596"/>
      <c r="O49" s="596"/>
      <c r="P49" s="596"/>
      <c r="Q49" s="596"/>
      <c r="R49" s="596"/>
      <c r="S49" s="597"/>
      <c r="T49" s="44"/>
      <c r="U49" s="1457"/>
      <c r="V49" s="1458"/>
      <c r="W49" s="1458"/>
      <c r="X49" s="1458"/>
      <c r="Y49" s="1458"/>
      <c r="Z49" s="1458"/>
      <c r="AA49" s="1458"/>
      <c r="AB49" s="1458"/>
      <c r="AC49" s="1458"/>
      <c r="AD49" s="1458"/>
      <c r="AE49" s="1458"/>
      <c r="AF49" s="1458"/>
      <c r="AG49" s="1458"/>
      <c r="AH49" s="1458"/>
      <c r="AI49" s="1458"/>
      <c r="AJ49" s="1459"/>
      <c r="AQ49" s="14" t="b">
        <v>1</v>
      </c>
      <c r="AR49" s="14" t="s">
        <v>466</v>
      </c>
      <c r="AS49" s="14" t="str">
        <f>IF(AQ49=TRUE,"＜ﾀﾞﾝﾎﾞｰﾙﾆｯﾄ構造＞カットソー編地の場合、ピリング（1096E法準用）追加。"&amp;CHAR(10),"")</f>
        <v xml:space="preserve">＜ﾀﾞﾝﾎﾞｰﾙﾆｯﾄ構造＞カットソー編地の場合、ピリング（1096E法準用）追加。
</v>
      </c>
      <c r="AU49" s="14" t="b">
        <v>0</v>
      </c>
      <c r="AV49" s="14" t="s">
        <v>628</v>
      </c>
      <c r="AX49" s="14" t="b">
        <v>0</v>
      </c>
      <c r="AY49" s="14" t="s">
        <v>629</v>
      </c>
      <c r="BA49" s="697"/>
      <c r="BB49" s="697"/>
      <c r="BC49" s="697"/>
      <c r="BD49" s="697"/>
      <c r="BE49" s="697"/>
      <c r="BF49" s="697"/>
      <c r="BG49" s="697"/>
      <c r="BH49" s="455"/>
      <c r="BI49" s="697"/>
      <c r="BJ49" s="697"/>
      <c r="BK49" s="697"/>
      <c r="BL49" s="697"/>
      <c r="BM49" s="697"/>
      <c r="BN49" s="697"/>
      <c r="BO49" s="697"/>
    </row>
    <row r="50" spans="2:67" ht="18" customHeight="1" x14ac:dyDescent="0.15">
      <c r="B50" s="598" t="s">
        <v>76</v>
      </c>
      <c r="C50" s="840" t="s">
        <v>572</v>
      </c>
      <c r="D50" s="841"/>
      <c r="E50" s="621" t="s">
        <v>71</v>
      </c>
      <c r="F50" s="622"/>
      <c r="G50" s="622"/>
      <c r="H50" s="622"/>
      <c r="I50" s="622"/>
      <c r="J50" s="622"/>
      <c r="K50" s="623"/>
      <c r="L50" s="622" t="s">
        <v>572</v>
      </c>
      <c r="M50" s="841"/>
      <c r="N50" s="621" t="s">
        <v>71</v>
      </c>
      <c r="O50" s="622"/>
      <c r="P50" s="622"/>
      <c r="Q50" s="622"/>
      <c r="R50" s="622"/>
      <c r="S50" s="903"/>
      <c r="T50" s="47"/>
      <c r="U50" s="1457"/>
      <c r="V50" s="1458"/>
      <c r="W50" s="1458"/>
      <c r="X50" s="1458"/>
      <c r="Y50" s="1458"/>
      <c r="Z50" s="1458"/>
      <c r="AA50" s="1458"/>
      <c r="AB50" s="1458"/>
      <c r="AC50" s="1458"/>
      <c r="AD50" s="1458"/>
      <c r="AE50" s="1458"/>
      <c r="AF50" s="1458"/>
      <c r="AG50" s="1458"/>
      <c r="AH50" s="1458"/>
      <c r="AI50" s="1458"/>
      <c r="AJ50" s="1459"/>
      <c r="AQ50" s="14" t="b">
        <v>0</v>
      </c>
      <c r="AR50" s="14" t="s">
        <v>1101</v>
      </c>
      <c r="AS50" s="14" t="str">
        <f>IF(AQ50=TRUE,"＜平織以外の1d以下の織物＞ピリング（1096E法準用）追加。"&amp;CHAR(10),"")</f>
        <v/>
      </c>
      <c r="AU50" s="14" t="b">
        <v>0</v>
      </c>
      <c r="AV50" s="14" t="s">
        <v>630</v>
      </c>
      <c r="AX50" s="14" t="b">
        <v>0</v>
      </c>
      <c r="AY50" s="14" t="s">
        <v>132</v>
      </c>
      <c r="BA50" s="697"/>
      <c r="BB50" s="697"/>
      <c r="BC50" s="697"/>
      <c r="BD50" s="697"/>
      <c r="BE50" s="697"/>
      <c r="BF50" s="697"/>
      <c r="BG50" s="697"/>
      <c r="BH50" s="455"/>
      <c r="BI50" s="697"/>
      <c r="BJ50" s="697"/>
      <c r="BK50" s="697"/>
      <c r="BL50" s="697"/>
      <c r="BM50" s="697"/>
      <c r="BN50" s="697"/>
      <c r="BO50" s="697"/>
    </row>
    <row r="51" spans="2:67" ht="18" customHeight="1" x14ac:dyDescent="0.15">
      <c r="B51" s="599"/>
      <c r="C51" s="1469"/>
      <c r="D51" s="1470"/>
      <c r="E51" s="1471"/>
      <c r="F51" s="1472"/>
      <c r="G51" s="1472"/>
      <c r="H51" s="1472"/>
      <c r="I51" s="1472"/>
      <c r="J51" s="1472"/>
      <c r="K51" s="1473"/>
      <c r="L51" s="1469"/>
      <c r="M51" s="1470"/>
      <c r="N51" s="1474"/>
      <c r="O51" s="1474"/>
      <c r="P51" s="1474"/>
      <c r="Q51" s="1474"/>
      <c r="R51" s="1471"/>
      <c r="S51" s="1475"/>
      <c r="T51" s="47"/>
      <c r="U51" s="1457"/>
      <c r="V51" s="1458"/>
      <c r="W51" s="1458"/>
      <c r="X51" s="1458"/>
      <c r="Y51" s="1458"/>
      <c r="Z51" s="1458"/>
      <c r="AA51" s="1458"/>
      <c r="AB51" s="1458"/>
      <c r="AC51" s="1458"/>
      <c r="AD51" s="1458"/>
      <c r="AE51" s="1458"/>
      <c r="AF51" s="1458"/>
      <c r="AG51" s="1458"/>
      <c r="AH51" s="1458"/>
      <c r="AI51" s="1458"/>
      <c r="AJ51" s="1459"/>
      <c r="AK51" s="20"/>
      <c r="AQ51" s="14" t="b">
        <v>0</v>
      </c>
      <c r="AR51" s="14" t="s">
        <v>101</v>
      </c>
      <c r="AS51" s="14" t="str">
        <f>IF(AQ51=TRUE,"＜金属付属のコーティング＞ニッケル溶出試験時エイジング処理要。"&amp;CHAR(10),"")</f>
        <v/>
      </c>
      <c r="AU51" s="14" t="b">
        <v>0</v>
      </c>
      <c r="AV51" s="14" t="s">
        <v>631</v>
      </c>
      <c r="AX51" s="14" t="b">
        <v>0</v>
      </c>
      <c r="AY51" s="14" t="s">
        <v>121</v>
      </c>
    </row>
    <row r="52" spans="2:67" ht="18" customHeight="1" x14ac:dyDescent="0.15">
      <c r="B52" s="599"/>
      <c r="C52" s="1463"/>
      <c r="D52" s="1464"/>
      <c r="E52" s="1465"/>
      <c r="F52" s="1465"/>
      <c r="G52" s="1465"/>
      <c r="H52" s="1465"/>
      <c r="I52" s="1465"/>
      <c r="J52" s="1465"/>
      <c r="K52" s="1468"/>
      <c r="L52" s="1463"/>
      <c r="M52" s="1464"/>
      <c r="N52" s="1465"/>
      <c r="O52" s="1465"/>
      <c r="P52" s="1465"/>
      <c r="Q52" s="1465"/>
      <c r="R52" s="1466"/>
      <c r="S52" s="1467"/>
      <c r="T52" s="45"/>
      <c r="U52" s="1457"/>
      <c r="V52" s="1458"/>
      <c r="W52" s="1458"/>
      <c r="X52" s="1458"/>
      <c r="Y52" s="1458"/>
      <c r="Z52" s="1458"/>
      <c r="AA52" s="1458"/>
      <c r="AB52" s="1458"/>
      <c r="AC52" s="1458"/>
      <c r="AD52" s="1458"/>
      <c r="AE52" s="1458"/>
      <c r="AF52" s="1458"/>
      <c r="AG52" s="1458"/>
      <c r="AH52" s="1458"/>
      <c r="AI52" s="1458"/>
      <c r="AJ52" s="1459"/>
      <c r="AK52" s="20"/>
      <c r="AQ52" s="14" t="b">
        <v>0</v>
      </c>
      <c r="AR52" s="14" t="s">
        <v>534</v>
      </c>
      <c r="AS52" s="14" t="str">
        <f>IF(AQ52=TRUE,"＜ﾅｲﾛﾝ接着剤使用芯地＞白色の芯地の場合、ｲｴﾛｰｲﾝｸﾞﾃｽﾄ要。"&amp;CHAR(10),"")</f>
        <v/>
      </c>
      <c r="AU52" s="14" t="b">
        <v>0</v>
      </c>
      <c r="AV52" s="14" t="s">
        <v>632</v>
      </c>
      <c r="AX52" s="14" t="b">
        <v>0</v>
      </c>
      <c r="AY52" s="14" t="s">
        <v>134</v>
      </c>
    </row>
    <row r="53" spans="2:67" ht="18" customHeight="1" x14ac:dyDescent="0.15">
      <c r="B53" s="599"/>
      <c r="C53" s="1463"/>
      <c r="D53" s="1464"/>
      <c r="E53" s="1465"/>
      <c r="F53" s="1465"/>
      <c r="G53" s="1465"/>
      <c r="H53" s="1465"/>
      <c r="I53" s="1465"/>
      <c r="J53" s="1465"/>
      <c r="K53" s="1468"/>
      <c r="L53" s="1463"/>
      <c r="M53" s="1464"/>
      <c r="N53" s="1465"/>
      <c r="O53" s="1465"/>
      <c r="P53" s="1465"/>
      <c r="Q53" s="1465"/>
      <c r="R53" s="1466"/>
      <c r="S53" s="1467"/>
      <c r="T53" s="288"/>
      <c r="U53" s="1457"/>
      <c r="V53" s="1458"/>
      <c r="W53" s="1458"/>
      <c r="X53" s="1458"/>
      <c r="Y53" s="1458"/>
      <c r="Z53" s="1458"/>
      <c r="AA53" s="1458"/>
      <c r="AB53" s="1458"/>
      <c r="AC53" s="1458"/>
      <c r="AD53" s="1458"/>
      <c r="AE53" s="1458"/>
      <c r="AF53" s="1458"/>
      <c r="AG53" s="1458"/>
      <c r="AH53" s="1458"/>
      <c r="AI53" s="1458"/>
      <c r="AJ53" s="1459"/>
      <c r="AK53" s="20"/>
      <c r="AQ53" s="14" t="b">
        <v>0</v>
      </c>
      <c r="AR53" s="14" t="s">
        <v>535</v>
      </c>
      <c r="AS53" s="14" t="str">
        <f>IF(AQ53=TRUE,"＜肩紐用ｽﾄﾚｯﾁﾃｰﾌﾟ＞ｺﾞﾑ耐久性の判定基準値に注意。"&amp;CHAR(10),"")</f>
        <v/>
      </c>
      <c r="AU53" s="14" t="b">
        <v>0</v>
      </c>
      <c r="AV53" s="255" t="s">
        <v>633</v>
      </c>
      <c r="AX53" s="14" t="b">
        <v>0</v>
      </c>
      <c r="AY53" s="14" t="s">
        <v>70</v>
      </c>
    </row>
    <row r="54" spans="2:67" ht="18" customHeight="1" x14ac:dyDescent="0.15">
      <c r="B54" s="599"/>
      <c r="C54" s="1463"/>
      <c r="D54" s="1464"/>
      <c r="E54" s="1465"/>
      <c r="F54" s="1465"/>
      <c r="G54" s="1465"/>
      <c r="H54" s="1465"/>
      <c r="I54" s="1465"/>
      <c r="J54" s="1465"/>
      <c r="K54" s="1468"/>
      <c r="L54" s="1463"/>
      <c r="M54" s="1464"/>
      <c r="N54" s="1465"/>
      <c r="O54" s="1465"/>
      <c r="P54" s="1465"/>
      <c r="Q54" s="1465"/>
      <c r="R54" s="1466"/>
      <c r="S54" s="1467"/>
      <c r="T54" s="33"/>
      <c r="U54" s="1457"/>
      <c r="V54" s="1458"/>
      <c r="W54" s="1458"/>
      <c r="X54" s="1458"/>
      <c r="Y54" s="1458"/>
      <c r="Z54" s="1458"/>
      <c r="AA54" s="1458"/>
      <c r="AB54" s="1458"/>
      <c r="AC54" s="1458"/>
      <c r="AD54" s="1458"/>
      <c r="AE54" s="1458"/>
      <c r="AF54" s="1458"/>
      <c r="AG54" s="1458"/>
      <c r="AH54" s="1458"/>
      <c r="AI54" s="1458"/>
      <c r="AJ54" s="1459"/>
      <c r="AK54" s="285"/>
      <c r="AO54" s="32"/>
      <c r="AP54" s="16"/>
      <c r="AQ54" s="14" t="b">
        <v>0</v>
      </c>
      <c r="AR54" s="14" t="s">
        <v>606</v>
      </c>
      <c r="AS54" s="14" t="str">
        <f>IF(AQ54=TRUE,"＜導電繊維使用＞JIS L 1094 B法合格かつA法不合格でC法追加。"&amp;CHAR(10),"")</f>
        <v/>
      </c>
      <c r="AT54" s="432"/>
      <c r="AU54" s="14" t="b">
        <v>0</v>
      </c>
      <c r="AV54" s="255" t="s">
        <v>634</v>
      </c>
      <c r="AW54" s="432"/>
      <c r="AX54" s="18"/>
      <c r="AY54" s="18"/>
      <c r="AZ54" s="432"/>
    </row>
    <row r="55" spans="2:67" ht="18" customHeight="1" x14ac:dyDescent="0.15">
      <c r="B55" s="599"/>
      <c r="C55" s="1463"/>
      <c r="D55" s="1464"/>
      <c r="E55" s="1465"/>
      <c r="F55" s="1465"/>
      <c r="G55" s="1465"/>
      <c r="H55" s="1465"/>
      <c r="I55" s="1465"/>
      <c r="J55" s="1465"/>
      <c r="K55" s="1468"/>
      <c r="L55" s="1463"/>
      <c r="M55" s="1464"/>
      <c r="N55" s="1465"/>
      <c r="O55" s="1465"/>
      <c r="P55" s="1465"/>
      <c r="Q55" s="1465"/>
      <c r="R55" s="1466"/>
      <c r="S55" s="1467"/>
      <c r="T55" s="33"/>
      <c r="U55" s="1457"/>
      <c r="V55" s="1458"/>
      <c r="W55" s="1458"/>
      <c r="X55" s="1458"/>
      <c r="Y55" s="1458"/>
      <c r="Z55" s="1458"/>
      <c r="AA55" s="1458"/>
      <c r="AB55" s="1458"/>
      <c r="AC55" s="1458"/>
      <c r="AD55" s="1458"/>
      <c r="AE55" s="1458"/>
      <c r="AF55" s="1458"/>
      <c r="AG55" s="1458"/>
      <c r="AH55" s="1458"/>
      <c r="AI55" s="1458"/>
      <c r="AJ55" s="1459"/>
      <c r="AK55" s="285"/>
      <c r="AM55" s="435"/>
      <c r="AO55" s="32"/>
      <c r="AP55" s="17"/>
      <c r="AQ55" s="11"/>
      <c r="AR55" s="11"/>
      <c r="AS55" s="11"/>
      <c r="AT55" s="457"/>
      <c r="AU55" s="457"/>
      <c r="AV55" s="457"/>
      <c r="AW55" s="457"/>
      <c r="AX55" s="18"/>
      <c r="AY55" s="18"/>
      <c r="AZ55" s="457"/>
    </row>
    <row r="56" spans="2:67" ht="18" customHeight="1" x14ac:dyDescent="0.15">
      <c r="B56" s="599"/>
      <c r="C56" s="1463"/>
      <c r="D56" s="1464"/>
      <c r="E56" s="1465"/>
      <c r="F56" s="1465"/>
      <c r="G56" s="1465"/>
      <c r="H56" s="1465"/>
      <c r="I56" s="1465"/>
      <c r="J56" s="1465"/>
      <c r="K56" s="1468"/>
      <c r="L56" s="1463"/>
      <c r="M56" s="1464"/>
      <c r="N56" s="1465"/>
      <c r="O56" s="1465"/>
      <c r="P56" s="1465"/>
      <c r="Q56" s="1465"/>
      <c r="R56" s="1466"/>
      <c r="S56" s="1467"/>
      <c r="T56" s="33"/>
      <c r="U56" s="1457"/>
      <c r="V56" s="1458"/>
      <c r="W56" s="1458"/>
      <c r="X56" s="1458"/>
      <c r="Y56" s="1458"/>
      <c r="Z56" s="1458"/>
      <c r="AA56" s="1458"/>
      <c r="AB56" s="1458"/>
      <c r="AC56" s="1458"/>
      <c r="AD56" s="1458"/>
      <c r="AE56" s="1458"/>
      <c r="AF56" s="1458"/>
      <c r="AG56" s="1458"/>
      <c r="AH56" s="1458"/>
      <c r="AI56" s="1458"/>
      <c r="AJ56" s="1459"/>
      <c r="AK56" s="286"/>
      <c r="AO56" s="32"/>
      <c r="AP56" s="17"/>
      <c r="AQ56" s="11"/>
      <c r="AR56" s="11"/>
      <c r="AS56" s="11"/>
      <c r="AT56" s="457"/>
      <c r="AU56" s="457"/>
      <c r="AV56" s="457"/>
      <c r="AW56" s="457"/>
      <c r="AX56" s="18"/>
      <c r="AY56" s="457"/>
      <c r="AZ56" s="457"/>
    </row>
    <row r="57" spans="2:67" ht="18" customHeight="1" x14ac:dyDescent="0.15">
      <c r="B57" s="599"/>
      <c r="C57" s="1463"/>
      <c r="D57" s="1464"/>
      <c r="E57" s="1465"/>
      <c r="F57" s="1465"/>
      <c r="G57" s="1465"/>
      <c r="H57" s="1465"/>
      <c r="I57" s="1465"/>
      <c r="J57" s="1465"/>
      <c r="K57" s="1468"/>
      <c r="L57" s="1463"/>
      <c r="M57" s="1464"/>
      <c r="N57" s="1465"/>
      <c r="O57" s="1465"/>
      <c r="P57" s="1465"/>
      <c r="Q57" s="1465"/>
      <c r="R57" s="1466"/>
      <c r="S57" s="1467"/>
      <c r="T57" s="33"/>
      <c r="U57" s="1457"/>
      <c r="V57" s="1458"/>
      <c r="W57" s="1458"/>
      <c r="X57" s="1458"/>
      <c r="Y57" s="1458"/>
      <c r="Z57" s="1458"/>
      <c r="AA57" s="1458"/>
      <c r="AB57" s="1458"/>
      <c r="AC57" s="1458"/>
      <c r="AD57" s="1458"/>
      <c r="AE57" s="1458"/>
      <c r="AF57" s="1458"/>
      <c r="AG57" s="1458"/>
      <c r="AH57" s="1458"/>
      <c r="AI57" s="1458"/>
      <c r="AJ57" s="1459"/>
      <c r="AK57" s="286"/>
      <c r="AO57" s="32"/>
      <c r="AP57" s="17"/>
      <c r="AQ57" s="339" t="s">
        <v>769</v>
      </c>
      <c r="AR57" s="339" t="s">
        <v>375</v>
      </c>
      <c r="AS57" s="339" t="s">
        <v>376</v>
      </c>
      <c r="AT57" s="457"/>
      <c r="AU57" s="423" t="s">
        <v>635</v>
      </c>
      <c r="AV57" s="132" t="s">
        <v>504</v>
      </c>
      <c r="AW57" s="457"/>
      <c r="AX57" s="18"/>
      <c r="AY57" s="457"/>
      <c r="AZ57" s="457"/>
    </row>
    <row r="58" spans="2:67" ht="18" customHeight="1" x14ac:dyDescent="0.15">
      <c r="B58" s="599"/>
      <c r="C58" s="1463"/>
      <c r="D58" s="1464"/>
      <c r="E58" s="1465"/>
      <c r="F58" s="1465"/>
      <c r="G58" s="1465"/>
      <c r="H58" s="1465"/>
      <c r="I58" s="1465"/>
      <c r="J58" s="1465"/>
      <c r="K58" s="1468"/>
      <c r="L58" s="1463"/>
      <c r="M58" s="1464"/>
      <c r="N58" s="1465"/>
      <c r="O58" s="1465"/>
      <c r="P58" s="1465"/>
      <c r="Q58" s="1465"/>
      <c r="R58" s="1466"/>
      <c r="S58" s="1467"/>
      <c r="T58" s="33"/>
      <c r="U58" s="1457"/>
      <c r="V58" s="1458"/>
      <c r="W58" s="1458"/>
      <c r="X58" s="1458"/>
      <c r="Y58" s="1458"/>
      <c r="Z58" s="1458"/>
      <c r="AA58" s="1458"/>
      <c r="AB58" s="1458"/>
      <c r="AC58" s="1458"/>
      <c r="AD58" s="1458"/>
      <c r="AE58" s="1458"/>
      <c r="AF58" s="1458"/>
      <c r="AG58" s="1458"/>
      <c r="AH58" s="1458"/>
      <c r="AI58" s="1458"/>
      <c r="AJ58" s="1459"/>
      <c r="AK58" s="286"/>
      <c r="AO58" s="32"/>
      <c r="AP58" s="17"/>
      <c r="AQ58" s="14" t="b">
        <v>0</v>
      </c>
      <c r="AR58" s="14" t="s">
        <v>1102</v>
      </c>
      <c r="AS58" s="14" t="str">
        <f>IF(AQ58=TRUE,"＜One wash＞製品検査時pH試験要。"&amp;CHAR(10),"")</f>
        <v/>
      </c>
      <c r="AT58" s="457"/>
      <c r="AU58" s="14">
        <v>1</v>
      </c>
      <c r="AV58" s="14" t="s">
        <v>636</v>
      </c>
      <c r="AW58" s="457"/>
      <c r="AX58" s="18"/>
      <c r="AY58" s="457"/>
      <c r="AZ58" s="457"/>
    </row>
    <row r="59" spans="2:67" ht="18" customHeight="1" thickBot="1" x14ac:dyDescent="0.2">
      <c r="B59" s="600"/>
      <c r="C59" s="1451"/>
      <c r="D59" s="1452"/>
      <c r="E59" s="1453"/>
      <c r="F59" s="1453"/>
      <c r="G59" s="1453"/>
      <c r="H59" s="1453"/>
      <c r="I59" s="1453"/>
      <c r="J59" s="1453"/>
      <c r="K59" s="1454"/>
      <c r="L59" s="1451"/>
      <c r="M59" s="1452"/>
      <c r="N59" s="1453"/>
      <c r="O59" s="1453"/>
      <c r="P59" s="1453"/>
      <c r="Q59" s="1453"/>
      <c r="R59" s="1455"/>
      <c r="S59" s="1456"/>
      <c r="T59" s="33"/>
      <c r="U59" s="1457"/>
      <c r="V59" s="1458"/>
      <c r="W59" s="1458"/>
      <c r="X59" s="1458"/>
      <c r="Y59" s="1458"/>
      <c r="Z59" s="1458"/>
      <c r="AA59" s="1458"/>
      <c r="AB59" s="1458"/>
      <c r="AC59" s="1458"/>
      <c r="AD59" s="1458"/>
      <c r="AE59" s="1458"/>
      <c r="AF59" s="1458"/>
      <c r="AG59" s="1458"/>
      <c r="AH59" s="1458"/>
      <c r="AI59" s="1458"/>
      <c r="AJ59" s="1459"/>
      <c r="AK59" s="285"/>
      <c r="AO59" s="32"/>
      <c r="AP59" s="17"/>
      <c r="AQ59" s="14" t="b">
        <v>0</v>
      </c>
      <c r="AR59" s="14" t="s">
        <v>1103</v>
      </c>
      <c r="AS59" s="14" t="str">
        <f>IF(AQ59=TRUE,"＜Used wash＞製品検査時pH試験要・引裂き３部位実施、4部門ボトム破裂基準値"&amp;CHAR(10),"")</f>
        <v/>
      </c>
      <c r="AU59" s="14">
        <v>1</v>
      </c>
      <c r="AV59" s="14" t="s">
        <v>5</v>
      </c>
      <c r="AW59" s="457"/>
      <c r="AX59" s="18"/>
      <c r="AY59" s="457"/>
      <c r="AZ59" s="457"/>
    </row>
    <row r="60" spans="2:67" ht="18" customHeight="1" x14ac:dyDescent="0.15">
      <c r="B60" s="614" t="s">
        <v>1097</v>
      </c>
      <c r="C60" s="615"/>
      <c r="D60" s="615"/>
      <c r="E60" s="615"/>
      <c r="F60" s="615"/>
      <c r="G60" s="615"/>
      <c r="H60" s="615"/>
      <c r="I60" s="615"/>
      <c r="J60" s="615"/>
      <c r="K60" s="615"/>
      <c r="L60" s="615"/>
      <c r="M60" s="615"/>
      <c r="N60" s="615"/>
      <c r="O60" s="615"/>
      <c r="P60" s="615"/>
      <c r="Q60" s="615"/>
      <c r="R60" s="615"/>
      <c r="S60" s="616"/>
      <c r="T60" s="33"/>
      <c r="U60" s="1457"/>
      <c r="V60" s="1458"/>
      <c r="W60" s="1458"/>
      <c r="X60" s="1458"/>
      <c r="Y60" s="1458"/>
      <c r="Z60" s="1458"/>
      <c r="AA60" s="1458"/>
      <c r="AB60" s="1458"/>
      <c r="AC60" s="1458"/>
      <c r="AD60" s="1458"/>
      <c r="AE60" s="1458"/>
      <c r="AF60" s="1458"/>
      <c r="AG60" s="1458"/>
      <c r="AH60" s="1458"/>
      <c r="AI60" s="1458"/>
      <c r="AJ60" s="1459"/>
      <c r="AK60" s="285"/>
      <c r="AO60" s="32"/>
      <c r="AP60" s="17"/>
      <c r="AQ60" s="11"/>
      <c r="AR60" s="11"/>
      <c r="AS60" s="11"/>
      <c r="AU60" s="14">
        <v>2</v>
      </c>
      <c r="AV60" s="14" t="s">
        <v>11</v>
      </c>
      <c r="AW60" s="457"/>
      <c r="AX60" s="18"/>
      <c r="AY60" s="457"/>
      <c r="AZ60" s="457"/>
    </row>
    <row r="61" spans="2:67" ht="18" customHeight="1" x14ac:dyDescent="0.15">
      <c r="B61" s="601" t="str">
        <f>AS42&amp;AS43&amp;AS44&amp;AS46&amp;AS45&amp;AS47&amp;AS48&amp;AS49&amp;AS50&amp;AS51&amp;AS52&amp;AS53&amp;AS54&amp;AS58&amp;AS59</f>
        <v xml:space="preserve">＜ﾀﾞﾝﾎﾞｰﾙﾆｯﾄ構造＞カットソー編地の場合、ピリング（1096E法準用）追加。
</v>
      </c>
      <c r="C61" s="602"/>
      <c r="D61" s="602"/>
      <c r="E61" s="602"/>
      <c r="F61" s="602"/>
      <c r="G61" s="602"/>
      <c r="H61" s="602"/>
      <c r="I61" s="602"/>
      <c r="J61" s="602"/>
      <c r="K61" s="602"/>
      <c r="L61" s="602"/>
      <c r="M61" s="602"/>
      <c r="N61" s="602"/>
      <c r="O61" s="602"/>
      <c r="P61" s="602"/>
      <c r="Q61" s="602"/>
      <c r="R61" s="602"/>
      <c r="S61" s="603"/>
      <c r="T61" s="33"/>
      <c r="U61" s="1457"/>
      <c r="V61" s="1458"/>
      <c r="W61" s="1458"/>
      <c r="X61" s="1458"/>
      <c r="Y61" s="1458"/>
      <c r="Z61" s="1458"/>
      <c r="AA61" s="1458"/>
      <c r="AB61" s="1458"/>
      <c r="AC61" s="1458"/>
      <c r="AD61" s="1458"/>
      <c r="AE61" s="1458"/>
      <c r="AF61" s="1458"/>
      <c r="AG61" s="1458"/>
      <c r="AH61" s="1458"/>
      <c r="AI61" s="1458"/>
      <c r="AJ61" s="1459"/>
      <c r="AQ61" s="132" t="s">
        <v>1108</v>
      </c>
      <c r="AR61" s="132" t="s">
        <v>504</v>
      </c>
      <c r="AS61" s="132" t="s">
        <v>376</v>
      </c>
      <c r="AU61" s="14">
        <v>2</v>
      </c>
      <c r="AV61" s="14" t="s">
        <v>637</v>
      </c>
    </row>
    <row r="62" spans="2:67" ht="18" customHeight="1" thickBot="1" x14ac:dyDescent="0.2">
      <c r="B62" s="604"/>
      <c r="C62" s="605"/>
      <c r="D62" s="605"/>
      <c r="E62" s="605"/>
      <c r="F62" s="605"/>
      <c r="G62" s="605"/>
      <c r="H62" s="605"/>
      <c r="I62" s="605"/>
      <c r="J62" s="605"/>
      <c r="K62" s="605"/>
      <c r="L62" s="605"/>
      <c r="M62" s="605"/>
      <c r="N62" s="605"/>
      <c r="O62" s="605"/>
      <c r="P62" s="605"/>
      <c r="Q62" s="605"/>
      <c r="R62" s="605"/>
      <c r="S62" s="606"/>
      <c r="T62" s="33"/>
      <c r="U62" s="1460"/>
      <c r="V62" s="1461"/>
      <c r="W62" s="1461"/>
      <c r="X62" s="1461"/>
      <c r="Y62" s="1461"/>
      <c r="Z62" s="1461"/>
      <c r="AA62" s="1461"/>
      <c r="AB62" s="1461"/>
      <c r="AC62" s="1461"/>
      <c r="AD62" s="1461"/>
      <c r="AE62" s="1461"/>
      <c r="AF62" s="1461"/>
      <c r="AG62" s="1461"/>
      <c r="AH62" s="1461"/>
      <c r="AI62" s="1461"/>
      <c r="AJ62" s="1462"/>
      <c r="AQ62" s="426">
        <v>2</v>
      </c>
      <c r="AR62" s="14" t="s">
        <v>1109</v>
      </c>
      <c r="AS62" s="14" t="str">
        <f>IF(AQ62=1,"4部門Used wash破裂基準値","")</f>
        <v/>
      </c>
      <c r="AU62" s="14">
        <v>1</v>
      </c>
      <c r="AV62" s="14" t="s">
        <v>19</v>
      </c>
    </row>
    <row r="63" spans="2:67" ht="4.95" customHeight="1" thickBot="1" x14ac:dyDescent="0.2">
      <c r="B63" s="46"/>
      <c r="C63" s="46"/>
      <c r="D63" s="46"/>
      <c r="E63" s="46"/>
      <c r="F63" s="46"/>
      <c r="G63" s="289"/>
      <c r="H63" s="289"/>
      <c r="I63" s="289"/>
      <c r="J63" s="289"/>
      <c r="K63" s="289"/>
      <c r="L63" s="289"/>
      <c r="M63" s="289"/>
      <c r="N63" s="46"/>
      <c r="O63" s="46"/>
      <c r="P63" s="46"/>
      <c r="Q63" s="46"/>
      <c r="R63" s="46"/>
      <c r="S63" s="46"/>
      <c r="T63" s="46"/>
      <c r="U63" s="289"/>
      <c r="V63" s="289"/>
      <c r="W63" s="289"/>
      <c r="X63" s="289"/>
      <c r="Y63" s="289"/>
      <c r="Z63" s="289"/>
      <c r="AA63" s="289"/>
      <c r="AB63" s="289"/>
      <c r="AC63" s="289"/>
      <c r="AD63" s="289"/>
      <c r="AE63" s="46"/>
      <c r="AF63" s="46"/>
      <c r="AG63" s="46"/>
      <c r="AH63" s="46"/>
      <c r="AI63" s="46"/>
      <c r="AJ63" s="46"/>
      <c r="AQ63" s="429"/>
      <c r="AR63" s="11"/>
      <c r="AS63" s="11"/>
      <c r="AT63" s="5"/>
    </row>
    <row r="64" spans="2:67" ht="13.5" customHeight="1" thickBot="1" x14ac:dyDescent="0.2">
      <c r="B64" s="872" t="s">
        <v>89</v>
      </c>
      <c r="C64" s="873"/>
      <c r="D64" s="873"/>
      <c r="E64" s="873"/>
      <c r="F64" s="882" t="s">
        <v>90</v>
      </c>
      <c r="G64" s="882"/>
      <c r="H64" s="882"/>
      <c r="I64" s="882"/>
      <c r="J64" s="873"/>
      <c r="K64" s="873"/>
      <c r="L64" s="873"/>
      <c r="M64" s="873"/>
      <c r="N64" s="873"/>
      <c r="O64" s="873"/>
      <c r="P64" s="440"/>
      <c r="Q64" s="882" t="s">
        <v>91</v>
      </c>
      <c r="R64" s="882"/>
      <c r="S64" s="882"/>
      <c r="T64" s="439"/>
      <c r="U64" s="873"/>
      <c r="V64" s="873"/>
      <c r="W64" s="873"/>
      <c r="X64" s="873"/>
      <c r="Y64" s="873"/>
      <c r="Z64" s="930"/>
      <c r="AA64" s="926" t="s">
        <v>93</v>
      </c>
      <c r="AB64" s="927"/>
      <c r="AC64" s="927"/>
      <c r="AD64" s="927"/>
      <c r="AE64" s="928"/>
      <c r="AF64" s="928"/>
      <c r="AG64" s="928"/>
      <c r="AH64" s="928"/>
      <c r="AI64" s="928"/>
      <c r="AJ64" s="929"/>
      <c r="AQ64" s="11"/>
      <c r="AR64" s="11"/>
      <c r="AS64" s="11"/>
      <c r="AT64" s="5"/>
      <c r="AU64" s="5"/>
      <c r="AV64" s="5"/>
    </row>
    <row r="65" spans="1:48" s="5" customFormat="1" ht="4.95" customHeight="1" x14ac:dyDescent="0.15">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Q65" s="11"/>
      <c r="AR65" s="11"/>
      <c r="AS65" s="11"/>
      <c r="AT65" s="1"/>
    </row>
    <row r="66" spans="1:48" s="5" customFormat="1" ht="13.5" customHeight="1" x14ac:dyDescent="0.15">
      <c r="A66" s="163"/>
      <c r="B66" s="22"/>
      <c r="C66" s="22"/>
      <c r="D66" s="22"/>
      <c r="E66" s="22"/>
      <c r="F66" s="22"/>
      <c r="G66" s="22"/>
      <c r="H66" s="22"/>
      <c r="I66" s="22"/>
      <c r="J66" s="22"/>
      <c r="K66" s="22"/>
      <c r="L66" s="22"/>
      <c r="M66" s="22"/>
      <c r="N66" s="22"/>
      <c r="O66" s="22"/>
      <c r="P66" s="22"/>
      <c r="Q66" s="22"/>
      <c r="R66" s="22"/>
      <c r="S66" s="22"/>
      <c r="T66" s="22"/>
      <c r="U66" s="22"/>
      <c r="V66" s="914" t="s">
        <v>0</v>
      </c>
      <c r="W66" s="915"/>
      <c r="X66" s="915"/>
      <c r="Y66" s="916"/>
      <c r="Z66" s="915" t="s">
        <v>23</v>
      </c>
      <c r="AA66" s="915"/>
      <c r="AB66" s="915"/>
      <c r="AC66" s="915"/>
      <c r="AD66" s="916"/>
      <c r="AE66" s="913" t="s">
        <v>24</v>
      </c>
      <c r="AF66" s="913"/>
      <c r="AG66" s="913"/>
      <c r="AH66" s="913" t="s">
        <v>25</v>
      </c>
      <c r="AI66" s="913"/>
      <c r="AJ66" s="913"/>
      <c r="AK66" s="163"/>
      <c r="AQ66" s="132" t="s">
        <v>769</v>
      </c>
      <c r="AR66" s="132" t="s">
        <v>375</v>
      </c>
      <c r="AS66" s="132" t="s">
        <v>376</v>
      </c>
      <c r="AT66" s="1"/>
      <c r="AU66" s="1"/>
      <c r="AV66" s="1"/>
    </row>
    <row r="67" spans="1:48" ht="13.5" customHeight="1" x14ac:dyDescent="0.15">
      <c r="A67" s="22"/>
      <c r="B67" s="164" t="s">
        <v>26</v>
      </c>
      <c r="C67" s="165"/>
      <c r="D67" s="165"/>
      <c r="E67" s="165"/>
      <c r="F67" s="165"/>
      <c r="G67" s="165"/>
      <c r="H67" s="165"/>
      <c r="I67" s="166"/>
      <c r="J67" s="167" t="s">
        <v>27</v>
      </c>
      <c r="K67" s="167"/>
      <c r="L67" s="167"/>
      <c r="M67" s="167"/>
      <c r="N67" s="167"/>
      <c r="O67" s="167"/>
      <c r="P67" s="167"/>
      <c r="Q67" s="908" t="s">
        <v>28</v>
      </c>
      <c r="R67" s="442"/>
      <c r="S67" s="167"/>
      <c r="T67" s="167"/>
      <c r="U67" s="167"/>
      <c r="V67" s="917"/>
      <c r="W67" s="918"/>
      <c r="X67" s="918"/>
      <c r="Y67" s="919"/>
      <c r="Z67" s="918"/>
      <c r="AA67" s="918"/>
      <c r="AB67" s="918"/>
      <c r="AC67" s="918"/>
      <c r="AD67" s="919"/>
      <c r="AE67" s="912"/>
      <c r="AF67" s="912"/>
      <c r="AG67" s="912"/>
      <c r="AH67" s="912"/>
      <c r="AI67" s="912"/>
      <c r="AJ67" s="912"/>
      <c r="AK67" s="22"/>
      <c r="AQ67" s="14" t="b">
        <v>0</v>
      </c>
      <c r="AR67" s="14" t="s">
        <v>874</v>
      </c>
      <c r="AS67" s="14" t="str">
        <f>IF(AQ67=TRUE,"素材企画書の添付要","")</f>
        <v/>
      </c>
    </row>
    <row r="68" spans="1:48" ht="13.2" customHeight="1" x14ac:dyDescent="0.15">
      <c r="A68" s="22"/>
      <c r="B68" s="168" t="s">
        <v>29</v>
      </c>
      <c r="C68" s="169"/>
      <c r="D68" s="169"/>
      <c r="E68" s="169"/>
      <c r="F68" s="169"/>
      <c r="G68" s="169"/>
      <c r="H68" s="169"/>
      <c r="I68" s="170"/>
      <c r="J68" s="171" t="s">
        <v>30</v>
      </c>
      <c r="K68" s="171"/>
      <c r="L68" s="171"/>
      <c r="M68" s="171"/>
      <c r="N68" s="171"/>
      <c r="O68" s="171"/>
      <c r="P68" s="171"/>
      <c r="Q68" s="909"/>
      <c r="R68" s="444"/>
      <c r="S68" s="171"/>
      <c r="T68" s="171"/>
      <c r="U68" s="171"/>
      <c r="V68" s="920"/>
      <c r="W68" s="921"/>
      <c r="X68" s="921"/>
      <c r="Y68" s="922"/>
      <c r="Z68" s="921"/>
      <c r="AA68" s="921"/>
      <c r="AB68" s="921"/>
      <c r="AC68" s="921"/>
      <c r="AD68" s="922"/>
      <c r="AE68" s="912"/>
      <c r="AF68" s="912"/>
      <c r="AG68" s="912"/>
      <c r="AH68" s="912"/>
      <c r="AI68" s="912"/>
      <c r="AJ68" s="912"/>
      <c r="AK68" s="22"/>
      <c r="AQ68" s="275" t="b">
        <v>0</v>
      </c>
      <c r="AR68" s="283" t="s">
        <v>875</v>
      </c>
      <c r="AS68" s="14" t="str">
        <f>IF(AQ68=TRUE,"素材企画書の添付要","")</f>
        <v/>
      </c>
    </row>
    <row r="69" spans="1:48" ht="12" customHeight="1" x14ac:dyDescent="0.15">
      <c r="A69" s="22"/>
      <c r="B69" s="172"/>
      <c r="C69" s="169"/>
      <c r="D69" s="169"/>
      <c r="E69" s="169"/>
      <c r="F69" s="169"/>
      <c r="G69" s="169"/>
      <c r="H69" s="169"/>
      <c r="I69" s="170"/>
      <c r="J69" s="171" t="s">
        <v>31</v>
      </c>
      <c r="K69" s="171"/>
      <c r="L69" s="171"/>
      <c r="M69" s="171"/>
      <c r="N69" s="171"/>
      <c r="O69" s="171"/>
      <c r="P69" s="171"/>
      <c r="Q69" s="910"/>
      <c r="R69" s="173"/>
      <c r="S69" s="171"/>
      <c r="T69" s="171"/>
      <c r="U69" s="171"/>
      <c r="V69" s="920"/>
      <c r="W69" s="921"/>
      <c r="X69" s="921"/>
      <c r="Y69" s="922"/>
      <c r="Z69" s="921"/>
      <c r="AA69" s="921"/>
      <c r="AB69" s="921"/>
      <c r="AC69" s="921"/>
      <c r="AD69" s="922"/>
      <c r="AE69" s="912"/>
      <c r="AF69" s="912"/>
      <c r="AG69" s="912"/>
      <c r="AH69" s="912"/>
      <c r="AI69" s="912"/>
      <c r="AJ69" s="912"/>
      <c r="AK69" s="22"/>
      <c r="AQ69" s="275" t="b">
        <v>0</v>
      </c>
      <c r="AR69" s="283" t="s">
        <v>876</v>
      </c>
      <c r="AS69" s="14" t="str">
        <f>IF(AQ69=TRUE,"素材企画書及びレンチング社証明書の添付要","")</f>
        <v/>
      </c>
    </row>
    <row r="70" spans="1:48" ht="12" customHeight="1" x14ac:dyDescent="0.15">
      <c r="A70" s="30"/>
      <c r="B70" s="174"/>
      <c r="C70" s="175"/>
      <c r="D70" s="175"/>
      <c r="E70" s="175"/>
      <c r="F70" s="175"/>
      <c r="G70" s="175"/>
      <c r="H70" s="175"/>
      <c r="I70" s="176"/>
      <c r="J70" s="177"/>
      <c r="K70" s="177"/>
      <c r="L70" s="177"/>
      <c r="M70" s="177"/>
      <c r="N70" s="177"/>
      <c r="O70" s="177"/>
      <c r="P70" s="177"/>
      <c r="Q70" s="911"/>
      <c r="R70" s="178"/>
      <c r="S70" s="177"/>
      <c r="T70" s="177"/>
      <c r="U70" s="177"/>
      <c r="V70" s="923"/>
      <c r="W70" s="924"/>
      <c r="X70" s="924"/>
      <c r="Y70" s="925"/>
      <c r="Z70" s="924"/>
      <c r="AA70" s="924"/>
      <c r="AB70" s="924"/>
      <c r="AC70" s="924"/>
      <c r="AD70" s="925"/>
      <c r="AE70" s="912"/>
      <c r="AF70" s="912"/>
      <c r="AG70" s="912"/>
      <c r="AH70" s="912"/>
      <c r="AI70" s="912"/>
      <c r="AJ70" s="912"/>
      <c r="AK70" s="22"/>
      <c r="AQ70" s="284"/>
      <c r="AR70" s="284"/>
      <c r="AS70" s="284"/>
    </row>
    <row r="71" spans="1:48" ht="12" customHeight="1" x14ac:dyDescent="0.15">
      <c r="A71" s="30"/>
      <c r="B71" s="435"/>
      <c r="C71" s="435"/>
      <c r="D71" s="435"/>
      <c r="E71" s="435"/>
      <c r="F71" s="725"/>
      <c r="G71" s="725"/>
      <c r="H71" s="725"/>
      <c r="I71" s="725"/>
      <c r="J71" s="725"/>
      <c r="K71" s="725"/>
      <c r="L71" s="725"/>
      <c r="M71" s="435"/>
      <c r="N71" s="435"/>
      <c r="O71" s="435"/>
      <c r="P71" s="435"/>
      <c r="Q71" s="435"/>
      <c r="R71" s="435"/>
      <c r="S71" s="435"/>
      <c r="T71" s="435"/>
      <c r="U71" s="435"/>
      <c r="V71" s="725"/>
      <c r="W71" s="725"/>
      <c r="X71" s="725"/>
      <c r="Y71" s="725"/>
      <c r="Z71" s="725"/>
      <c r="AA71" s="725"/>
      <c r="AB71" s="725"/>
      <c r="AC71" s="725"/>
      <c r="AD71" s="725"/>
      <c r="AE71" s="725"/>
      <c r="AF71" s="725"/>
      <c r="AG71" s="725"/>
      <c r="AH71" s="725"/>
      <c r="AI71" s="19"/>
      <c r="AJ71" s="19"/>
      <c r="AK71" s="22"/>
      <c r="AQ71" s="457"/>
      <c r="AR71" s="457"/>
      <c r="AS71" s="457"/>
    </row>
    <row r="72" spans="1:48" ht="12" customHeight="1" x14ac:dyDescent="0.15">
      <c r="A72" s="30"/>
      <c r="AK72" s="22"/>
      <c r="AQ72" s="457"/>
      <c r="AR72" s="457"/>
      <c r="AS72" s="457"/>
    </row>
    <row r="73" spans="1:48" ht="12" customHeight="1" x14ac:dyDescent="0.15">
      <c r="A73" s="435"/>
      <c r="AK73" s="19"/>
      <c r="AL73" s="19"/>
    </row>
    <row r="74" spans="1:48" ht="12" hidden="1" customHeight="1" x14ac:dyDescent="0.15">
      <c r="D74" s="132" t="s">
        <v>896</v>
      </c>
    </row>
    <row r="75" spans="1:48" ht="12" hidden="1" customHeight="1" x14ac:dyDescent="0.15"/>
    <row r="76" spans="1:48" ht="12" hidden="1" customHeight="1" x14ac:dyDescent="0.15">
      <c r="D76" s="243" t="s">
        <v>107</v>
      </c>
      <c r="E76" s="132"/>
      <c r="F76" s="132"/>
      <c r="G76" s="132"/>
      <c r="H76" s="132" t="s">
        <v>132</v>
      </c>
      <c r="I76" s="132"/>
      <c r="J76" s="132"/>
      <c r="K76" s="132"/>
      <c r="L76" s="132" t="s">
        <v>121</v>
      </c>
      <c r="M76" s="132"/>
      <c r="N76" s="132"/>
      <c r="O76" s="132"/>
      <c r="P76" s="132" t="s">
        <v>134</v>
      </c>
      <c r="Q76" s="132"/>
      <c r="R76" s="132"/>
      <c r="S76" s="132"/>
      <c r="T76" s="132"/>
      <c r="U76" s="132" t="s">
        <v>70</v>
      </c>
      <c r="V76" s="132"/>
      <c r="W76" s="132"/>
      <c r="X76" s="132"/>
      <c r="Y76" s="260" t="s">
        <v>816</v>
      </c>
      <c r="Z76" s="132"/>
      <c r="AA76" s="132"/>
      <c r="AB76" s="132"/>
      <c r="AC76" s="132"/>
      <c r="AD76" s="260"/>
      <c r="AE76" s="132" t="s">
        <v>638</v>
      </c>
      <c r="AG76" s="132"/>
      <c r="AH76" s="260" t="s">
        <v>805</v>
      </c>
      <c r="AL76" s="132" t="s">
        <v>601</v>
      </c>
    </row>
    <row r="77" spans="1:48" ht="12" hidden="1" customHeight="1" x14ac:dyDescent="0.15">
      <c r="AH77" s="260"/>
      <c r="AL77" s="132"/>
      <c r="AQ77" s="5"/>
      <c r="AR77" s="5"/>
      <c r="AS77" s="5"/>
    </row>
    <row r="78" spans="1:48" ht="12" hidden="1" customHeight="1" x14ac:dyDescent="0.15">
      <c r="D78" s="1" t="s">
        <v>108</v>
      </c>
      <c r="H78" s="1" t="s">
        <v>243</v>
      </c>
      <c r="L78" s="1" t="s">
        <v>233</v>
      </c>
      <c r="P78" s="1" t="s">
        <v>136</v>
      </c>
      <c r="U78" s="1" t="s">
        <v>252</v>
      </c>
      <c r="Y78" s="240" t="s">
        <v>855</v>
      </c>
      <c r="AD78" s="240"/>
      <c r="AE78" s="1" t="s">
        <v>639</v>
      </c>
      <c r="AF78" s="1" t="s">
        <v>640</v>
      </c>
      <c r="AH78" s="261" t="s">
        <v>806</v>
      </c>
      <c r="AL78" s="1" t="s">
        <v>405</v>
      </c>
      <c r="AQ78" s="5"/>
      <c r="AR78" s="5"/>
      <c r="AS78" s="5"/>
    </row>
    <row r="79" spans="1:48" ht="12" hidden="1" customHeight="1" x14ac:dyDescent="0.15">
      <c r="D79" s="1" t="s">
        <v>109</v>
      </c>
      <c r="H79" s="1" t="s">
        <v>244</v>
      </c>
      <c r="I79" s="240"/>
      <c r="L79" s="240" t="s">
        <v>812</v>
      </c>
      <c r="P79" s="1" t="s">
        <v>137</v>
      </c>
      <c r="U79" s="1" t="s">
        <v>253</v>
      </c>
      <c r="Y79" s="240" t="s">
        <v>817</v>
      </c>
      <c r="AD79" s="261"/>
      <c r="AE79" s="1" t="s">
        <v>641</v>
      </c>
      <c r="AF79" s="1" t="s">
        <v>642</v>
      </c>
      <c r="AH79" s="261" t="s">
        <v>852</v>
      </c>
      <c r="AL79" s="1" t="s">
        <v>406</v>
      </c>
    </row>
    <row r="80" spans="1:48" ht="12" hidden="1" customHeight="1" x14ac:dyDescent="0.15">
      <c r="D80" s="1" t="s">
        <v>16</v>
      </c>
      <c r="H80" s="1" t="s">
        <v>140</v>
      </c>
      <c r="I80" s="261"/>
      <c r="L80" s="261" t="s">
        <v>813</v>
      </c>
      <c r="P80" s="240" t="s">
        <v>868</v>
      </c>
      <c r="U80" s="1" t="s">
        <v>254</v>
      </c>
      <c r="Y80" s="240" t="s">
        <v>818</v>
      </c>
      <c r="AD80" s="261"/>
      <c r="AE80" s="1" t="s">
        <v>643</v>
      </c>
      <c r="AF80" s="1" t="s">
        <v>644</v>
      </c>
      <c r="AH80" s="261" t="s">
        <v>861</v>
      </c>
      <c r="AL80" s="1" t="s">
        <v>407</v>
      </c>
    </row>
    <row r="81" spans="4:43" ht="12" hidden="1" customHeight="1" x14ac:dyDescent="0.15">
      <c r="D81" s="1" t="s">
        <v>111</v>
      </c>
      <c r="H81" s="1" t="s">
        <v>133</v>
      </c>
      <c r="L81" s="1" t="s">
        <v>234</v>
      </c>
      <c r="P81" s="1" t="s">
        <v>246</v>
      </c>
      <c r="U81" s="1" t="s">
        <v>248</v>
      </c>
      <c r="Y81" s="240" t="s">
        <v>819</v>
      </c>
      <c r="AD81" s="261"/>
      <c r="AE81" s="1" t="s">
        <v>645</v>
      </c>
      <c r="AF81" s="1" t="s">
        <v>646</v>
      </c>
      <c r="AH81" s="261" t="s">
        <v>807</v>
      </c>
      <c r="AL81" s="1" t="s">
        <v>408</v>
      </c>
      <c r="AQ81" s="260"/>
    </row>
    <row r="82" spans="4:43" ht="12" hidden="1" customHeight="1" x14ac:dyDescent="0.15">
      <c r="D82" s="1" t="s">
        <v>17</v>
      </c>
      <c r="H82" s="1" t="s">
        <v>245</v>
      </c>
      <c r="L82" s="1" t="s">
        <v>22</v>
      </c>
      <c r="P82" s="1" t="s">
        <v>391</v>
      </c>
      <c r="U82" s="1" t="s">
        <v>249</v>
      </c>
      <c r="Y82" s="240" t="s">
        <v>820</v>
      </c>
      <c r="AD82" s="261"/>
      <c r="AE82" s="1" t="s">
        <v>647</v>
      </c>
      <c r="AF82" s="1" t="s">
        <v>646</v>
      </c>
      <c r="AH82" s="261" t="s">
        <v>808</v>
      </c>
      <c r="AL82" s="1" t="s">
        <v>409</v>
      </c>
      <c r="AQ82" s="260"/>
    </row>
    <row r="83" spans="4:43" ht="12" hidden="1" customHeight="1" x14ac:dyDescent="0.15">
      <c r="D83" s="1" t="s">
        <v>40</v>
      </c>
      <c r="H83" s="240" t="s">
        <v>809</v>
      </c>
      <c r="L83" s="1" t="s">
        <v>237</v>
      </c>
      <c r="P83" s="1" t="s">
        <v>135</v>
      </c>
      <c r="U83" s="1" t="s">
        <v>133</v>
      </c>
      <c r="Y83" s="240" t="s">
        <v>821</v>
      </c>
      <c r="AD83" s="261"/>
      <c r="AE83" s="1" t="s">
        <v>648</v>
      </c>
      <c r="AF83" s="1" t="s">
        <v>646</v>
      </c>
      <c r="AL83" s="1" t="s">
        <v>410</v>
      </c>
      <c r="AQ83" s="261"/>
    </row>
    <row r="84" spans="4:43" ht="12" hidden="1" customHeight="1" x14ac:dyDescent="0.15">
      <c r="D84" s="1" t="s">
        <v>224</v>
      </c>
      <c r="L84" s="1" t="s">
        <v>236</v>
      </c>
      <c r="P84" s="1" t="s">
        <v>546</v>
      </c>
      <c r="U84" s="1" t="s">
        <v>393</v>
      </c>
      <c r="Y84" s="240" t="s">
        <v>856</v>
      </c>
      <c r="AD84" s="261"/>
      <c r="AE84" s="1" t="s">
        <v>649</v>
      </c>
      <c r="AF84" s="1" t="s">
        <v>646</v>
      </c>
      <c r="AQ84" s="261"/>
    </row>
    <row r="85" spans="4:43" ht="12" hidden="1" customHeight="1" x14ac:dyDescent="0.15">
      <c r="D85" s="1" t="s">
        <v>114</v>
      </c>
      <c r="L85" s="1" t="s">
        <v>128</v>
      </c>
      <c r="P85" s="1" t="s">
        <v>544</v>
      </c>
      <c r="U85" s="1" t="s">
        <v>118</v>
      </c>
      <c r="Y85" s="240" t="s">
        <v>822</v>
      </c>
      <c r="AD85" s="261"/>
      <c r="AE85" s="1" t="s">
        <v>650</v>
      </c>
      <c r="AF85" s="1" t="s">
        <v>646</v>
      </c>
      <c r="AQ85" s="261"/>
    </row>
    <row r="86" spans="4:43" ht="12" hidden="1" customHeight="1" x14ac:dyDescent="0.15">
      <c r="D86" s="1" t="s">
        <v>225</v>
      </c>
      <c r="L86" s="1" t="s">
        <v>141</v>
      </c>
      <c r="P86" s="240" t="s">
        <v>1112</v>
      </c>
      <c r="U86" s="1" t="s">
        <v>245</v>
      </c>
      <c r="Y86" s="240" t="s">
        <v>823</v>
      </c>
      <c r="AD86" s="261"/>
      <c r="AE86" s="1" t="s">
        <v>651</v>
      </c>
      <c r="AF86" s="1" t="s">
        <v>652</v>
      </c>
      <c r="AQ86" s="261"/>
    </row>
    <row r="87" spans="4:43" ht="12" hidden="1" customHeight="1" x14ac:dyDescent="0.15">
      <c r="D87" s="1" t="s">
        <v>226</v>
      </c>
      <c r="L87" s="1" t="s">
        <v>238</v>
      </c>
      <c r="P87" s="240" t="s">
        <v>1110</v>
      </c>
      <c r="U87" s="1" t="s">
        <v>140</v>
      </c>
      <c r="Y87" s="240" t="s">
        <v>824</v>
      </c>
      <c r="AD87" s="261"/>
      <c r="AE87" s="1" t="s">
        <v>653</v>
      </c>
      <c r="AF87" s="1" t="s">
        <v>654</v>
      </c>
      <c r="AQ87" s="261"/>
    </row>
    <row r="88" spans="4:43" ht="12" hidden="1" customHeight="1" x14ac:dyDescent="0.15">
      <c r="D88" s="1" t="s">
        <v>116</v>
      </c>
      <c r="L88" s="1" t="s">
        <v>381</v>
      </c>
      <c r="P88" s="1" t="s">
        <v>560</v>
      </c>
      <c r="U88" s="1" t="s">
        <v>122</v>
      </c>
      <c r="Y88" s="240" t="s">
        <v>825</v>
      </c>
      <c r="AD88" s="261"/>
      <c r="AE88" s="1" t="s">
        <v>655</v>
      </c>
      <c r="AF88" s="1" t="s">
        <v>656</v>
      </c>
    </row>
    <row r="89" spans="4:43" ht="12" hidden="1" customHeight="1" x14ac:dyDescent="0.15">
      <c r="D89" s="1" t="s">
        <v>115</v>
      </c>
      <c r="L89" s="1" t="s">
        <v>380</v>
      </c>
      <c r="P89" s="1" t="s">
        <v>545</v>
      </c>
      <c r="U89" s="1" t="s">
        <v>22</v>
      </c>
      <c r="Y89" s="240" t="s">
        <v>857</v>
      </c>
      <c r="AD89" s="261"/>
      <c r="AE89" s="1" t="s">
        <v>657</v>
      </c>
      <c r="AF89" s="1" t="s">
        <v>656</v>
      </c>
    </row>
    <row r="90" spans="4:43" ht="12" hidden="1" customHeight="1" x14ac:dyDescent="0.15">
      <c r="D90" s="1" t="s">
        <v>227</v>
      </c>
      <c r="L90" s="1" t="s">
        <v>382</v>
      </c>
      <c r="P90" s="240" t="s">
        <v>1104</v>
      </c>
      <c r="U90" s="1" t="s">
        <v>237</v>
      </c>
      <c r="Y90" s="240" t="s">
        <v>837</v>
      </c>
      <c r="AD90" s="261"/>
      <c r="AE90" s="1" t="s">
        <v>658</v>
      </c>
      <c r="AF90" s="1" t="s">
        <v>656</v>
      </c>
    </row>
    <row r="91" spans="4:43" ht="12" hidden="1" customHeight="1" x14ac:dyDescent="0.15">
      <c r="D91" s="1" t="s">
        <v>119</v>
      </c>
      <c r="L91" s="1" t="s">
        <v>383</v>
      </c>
      <c r="P91" s="1" t="s">
        <v>392</v>
      </c>
      <c r="U91" s="1" t="s">
        <v>251</v>
      </c>
      <c r="Y91" s="240" t="s">
        <v>838</v>
      </c>
      <c r="AD91" s="261"/>
      <c r="AE91" s="1" t="s">
        <v>659</v>
      </c>
      <c r="AF91" s="1" t="s">
        <v>660</v>
      </c>
    </row>
    <row r="92" spans="4:43" ht="12" hidden="1" customHeight="1" x14ac:dyDescent="0.15">
      <c r="D92" s="1" t="s">
        <v>117</v>
      </c>
      <c r="L92" s="1" t="s">
        <v>21</v>
      </c>
      <c r="P92" s="240" t="s">
        <v>869</v>
      </c>
      <c r="U92" s="1" t="s">
        <v>142</v>
      </c>
      <c r="Y92" s="240" t="s">
        <v>827</v>
      </c>
      <c r="AD92" s="261"/>
      <c r="AE92" s="1" t="s">
        <v>661</v>
      </c>
      <c r="AF92" s="1" t="s">
        <v>660</v>
      </c>
    </row>
    <row r="93" spans="4:43" ht="12" hidden="1" customHeight="1" x14ac:dyDescent="0.15">
      <c r="D93" s="1" t="s">
        <v>228</v>
      </c>
      <c r="L93" s="1" t="s">
        <v>129</v>
      </c>
      <c r="P93" s="240" t="s">
        <v>870</v>
      </c>
      <c r="U93" s="1" t="s">
        <v>401</v>
      </c>
      <c r="Y93" s="240" t="s">
        <v>828</v>
      </c>
      <c r="AE93" s="1" t="s">
        <v>662</v>
      </c>
      <c r="AF93" s="1" t="s">
        <v>660</v>
      </c>
    </row>
    <row r="94" spans="4:43" ht="12" hidden="1" customHeight="1" x14ac:dyDescent="0.15">
      <c r="D94" s="1" t="s">
        <v>229</v>
      </c>
      <c r="L94" s="1" t="s">
        <v>124</v>
      </c>
      <c r="P94" s="1" t="s">
        <v>138</v>
      </c>
      <c r="U94" s="1" t="s">
        <v>402</v>
      </c>
      <c r="Y94" s="240" t="s">
        <v>829</v>
      </c>
      <c r="AE94" s="1" t="s">
        <v>663</v>
      </c>
      <c r="AF94" s="1" t="s">
        <v>660</v>
      </c>
    </row>
    <row r="95" spans="4:43" ht="12" hidden="1" customHeight="1" x14ac:dyDescent="0.15">
      <c r="D95" s="1" t="s">
        <v>230</v>
      </c>
      <c r="L95" s="1" t="s">
        <v>130</v>
      </c>
      <c r="P95" s="240" t="s">
        <v>854</v>
      </c>
      <c r="Q95" s="229"/>
      <c r="U95" s="1" t="s">
        <v>403</v>
      </c>
      <c r="Y95" s="240" t="s">
        <v>830</v>
      </c>
      <c r="AE95" s="1" t="s">
        <v>664</v>
      </c>
      <c r="AF95" s="1" t="s">
        <v>660</v>
      </c>
    </row>
    <row r="96" spans="4:43" ht="12" hidden="1" customHeight="1" x14ac:dyDescent="0.15">
      <c r="D96" s="1" t="s">
        <v>18</v>
      </c>
      <c r="L96" s="1" t="s">
        <v>384</v>
      </c>
      <c r="P96" s="261" t="s">
        <v>853</v>
      </c>
      <c r="Q96" s="229"/>
      <c r="Y96" s="240" t="s">
        <v>831</v>
      </c>
      <c r="AE96" s="1" t="s">
        <v>665</v>
      </c>
      <c r="AF96" s="1" t="s">
        <v>666</v>
      </c>
    </row>
    <row r="97" spans="4:32" ht="12" hidden="1" customHeight="1" x14ac:dyDescent="0.15">
      <c r="D97" s="1" t="s">
        <v>232</v>
      </c>
      <c r="L97" s="1" t="s">
        <v>142</v>
      </c>
      <c r="P97" s="1" t="s">
        <v>396</v>
      </c>
      <c r="Q97" s="229"/>
      <c r="Y97" s="240" t="s">
        <v>832</v>
      </c>
      <c r="AE97" s="1" t="s">
        <v>667</v>
      </c>
      <c r="AF97" s="1" t="s">
        <v>666</v>
      </c>
    </row>
    <row r="98" spans="4:32" ht="12" hidden="1" customHeight="1" x14ac:dyDescent="0.15">
      <c r="D98" s="1" t="s">
        <v>131</v>
      </c>
      <c r="L98" s="1" t="s">
        <v>239</v>
      </c>
      <c r="P98" s="1" t="s">
        <v>397</v>
      </c>
      <c r="Q98" s="229"/>
      <c r="Y98" s="240" t="s">
        <v>833</v>
      </c>
      <c r="AE98" s="1" t="s">
        <v>668</v>
      </c>
      <c r="AF98" s="1" t="s">
        <v>669</v>
      </c>
    </row>
    <row r="99" spans="4:32" ht="12" hidden="1" customHeight="1" x14ac:dyDescent="0.15">
      <c r="D99" s="1" t="s">
        <v>378</v>
      </c>
      <c r="L99" s="1" t="s">
        <v>240</v>
      </c>
      <c r="P99" s="1" t="s">
        <v>398</v>
      </c>
      <c r="Q99" s="229"/>
      <c r="Y99" s="240" t="s">
        <v>834</v>
      </c>
      <c r="AE99" s="1" t="s">
        <v>670</v>
      </c>
      <c r="AF99" s="1" t="s">
        <v>669</v>
      </c>
    </row>
    <row r="100" spans="4:32" ht="12" hidden="1" customHeight="1" x14ac:dyDescent="0.15">
      <c r="D100" s="1" t="s">
        <v>379</v>
      </c>
      <c r="L100" s="1" t="s">
        <v>385</v>
      </c>
      <c r="P100" s="1" t="s">
        <v>532</v>
      </c>
      <c r="Q100" s="229"/>
      <c r="Y100" s="240" t="s">
        <v>835</v>
      </c>
      <c r="AE100" s="1" t="s">
        <v>671</v>
      </c>
      <c r="AF100" s="1" t="s">
        <v>672</v>
      </c>
    </row>
    <row r="101" spans="4:32" ht="12" hidden="1" customHeight="1" x14ac:dyDescent="0.15">
      <c r="D101" s="1" t="s">
        <v>120</v>
      </c>
      <c r="L101" s="1" t="s">
        <v>386</v>
      </c>
      <c r="P101" s="1" t="s">
        <v>533</v>
      </c>
      <c r="Q101" s="229"/>
      <c r="Y101" s="240" t="s">
        <v>836</v>
      </c>
      <c r="AE101" s="1" t="s">
        <v>673</v>
      </c>
      <c r="AF101" s="1" t="s">
        <v>672</v>
      </c>
    </row>
    <row r="102" spans="4:32" ht="12" hidden="1" customHeight="1" x14ac:dyDescent="0.15">
      <c r="D102" s="240"/>
      <c r="L102" s="1" t="s">
        <v>123</v>
      </c>
      <c r="P102" s="240" t="s">
        <v>862</v>
      </c>
      <c r="Q102" s="229"/>
      <c r="Y102" s="240" t="s">
        <v>839</v>
      </c>
      <c r="AE102" s="1" t="s">
        <v>674</v>
      </c>
      <c r="AF102" s="1" t="s">
        <v>672</v>
      </c>
    </row>
    <row r="103" spans="4:32" ht="12" hidden="1" customHeight="1" x14ac:dyDescent="0.15">
      <c r="L103" s="1" t="s">
        <v>126</v>
      </c>
      <c r="P103" s="229" t="s">
        <v>791</v>
      </c>
      <c r="Q103" s="229"/>
      <c r="Y103" s="240" t="s">
        <v>840</v>
      </c>
      <c r="AE103" s="1" t="s">
        <v>675</v>
      </c>
      <c r="AF103" s="1" t="s">
        <v>672</v>
      </c>
    </row>
    <row r="104" spans="4:32" ht="12" hidden="1" customHeight="1" x14ac:dyDescent="0.15">
      <c r="L104" s="1" t="s">
        <v>241</v>
      </c>
      <c r="P104" s="229" t="s">
        <v>790</v>
      </c>
      <c r="Q104" s="229"/>
      <c r="Y104" s="240" t="s">
        <v>841</v>
      </c>
      <c r="AE104" s="1" t="s">
        <v>676</v>
      </c>
      <c r="AF104" s="1" t="s">
        <v>672</v>
      </c>
    </row>
    <row r="105" spans="4:32" ht="12" hidden="1" customHeight="1" x14ac:dyDescent="0.15">
      <c r="L105" s="1" t="s">
        <v>387</v>
      </c>
      <c r="P105" s="251" t="s">
        <v>578</v>
      </c>
      <c r="Q105" s="229"/>
      <c r="Y105" s="240" t="s">
        <v>858</v>
      </c>
      <c r="AE105" s="1" t="s">
        <v>677</v>
      </c>
      <c r="AF105" s="1" t="s">
        <v>672</v>
      </c>
    </row>
    <row r="106" spans="4:32" ht="12" hidden="1" customHeight="1" x14ac:dyDescent="0.15">
      <c r="L106" s="1" t="s">
        <v>242</v>
      </c>
      <c r="P106" s="251" t="s">
        <v>579</v>
      </c>
      <c r="Q106" s="229"/>
      <c r="Y106" s="240" t="s">
        <v>842</v>
      </c>
      <c r="AE106" s="1" t="s">
        <v>678</v>
      </c>
      <c r="AF106" s="1" t="s">
        <v>679</v>
      </c>
    </row>
    <row r="107" spans="4:32" ht="12" hidden="1" customHeight="1" x14ac:dyDescent="0.15">
      <c r="L107" s="1" t="s">
        <v>390</v>
      </c>
      <c r="P107" s="251" t="s">
        <v>580</v>
      </c>
      <c r="Q107" s="229"/>
      <c r="Y107" s="240" t="s">
        <v>118</v>
      </c>
      <c r="AE107" s="1" t="s">
        <v>680</v>
      </c>
      <c r="AF107" s="1" t="s">
        <v>679</v>
      </c>
    </row>
    <row r="108" spans="4:32" ht="12" hidden="1" customHeight="1" x14ac:dyDescent="0.15">
      <c r="I108" s="240"/>
      <c r="L108" s="240" t="s">
        <v>810</v>
      </c>
      <c r="P108" s="251" t="s">
        <v>581</v>
      </c>
      <c r="Q108" s="229"/>
      <c r="Y108" s="240" t="s">
        <v>844</v>
      </c>
      <c r="AE108" s="1" t="s">
        <v>681</v>
      </c>
      <c r="AF108" s="1" t="s">
        <v>682</v>
      </c>
    </row>
    <row r="109" spans="4:32" ht="12" hidden="1" customHeight="1" x14ac:dyDescent="0.15">
      <c r="L109" s="1" t="s">
        <v>131</v>
      </c>
      <c r="P109" s="251" t="s">
        <v>582</v>
      </c>
      <c r="Q109" s="229"/>
      <c r="Y109" s="240" t="s">
        <v>845</v>
      </c>
      <c r="AE109" s="1" t="s">
        <v>683</v>
      </c>
      <c r="AF109" s="1" t="s">
        <v>684</v>
      </c>
    </row>
    <row r="110" spans="4:32" ht="12" hidden="1" customHeight="1" x14ac:dyDescent="0.15">
      <c r="L110" s="1" t="s">
        <v>125</v>
      </c>
      <c r="P110" s="229" t="s">
        <v>399</v>
      </c>
      <c r="Q110" s="229"/>
      <c r="Y110" s="240" t="s">
        <v>846</v>
      </c>
      <c r="AE110" s="1" t="s">
        <v>685</v>
      </c>
      <c r="AF110" s="1" t="s">
        <v>684</v>
      </c>
    </row>
    <row r="111" spans="4:32" ht="12" hidden="1" customHeight="1" x14ac:dyDescent="0.15">
      <c r="I111" s="240"/>
      <c r="L111" s="240" t="s">
        <v>811</v>
      </c>
      <c r="P111" s="229" t="s">
        <v>872</v>
      </c>
      <c r="Q111" s="229"/>
      <c r="Y111" s="240" t="s">
        <v>847</v>
      </c>
      <c r="AE111" s="1" t="s">
        <v>686</v>
      </c>
      <c r="AF111" s="1" t="s">
        <v>687</v>
      </c>
    </row>
    <row r="112" spans="4:32" ht="12" hidden="1" customHeight="1" x14ac:dyDescent="0.15">
      <c r="L112" s="1" t="s">
        <v>257</v>
      </c>
      <c r="P112" s="229" t="s">
        <v>400</v>
      </c>
      <c r="Q112" s="229"/>
      <c r="Y112" s="240" t="s">
        <v>848</v>
      </c>
      <c r="AE112" s="1" t="s">
        <v>688</v>
      </c>
      <c r="AF112" s="1" t="s">
        <v>689</v>
      </c>
    </row>
    <row r="113" spans="9:32" ht="12" hidden="1" customHeight="1" x14ac:dyDescent="0.15">
      <c r="L113" s="1" t="s">
        <v>127</v>
      </c>
      <c r="P113" s="261" t="s">
        <v>871</v>
      </c>
      <c r="Y113" s="240" t="s">
        <v>849</v>
      </c>
      <c r="AE113" s="1" t="s">
        <v>690</v>
      </c>
      <c r="AF113" s="1" t="s">
        <v>689</v>
      </c>
    </row>
    <row r="114" spans="9:32" ht="12" hidden="1" customHeight="1" x14ac:dyDescent="0.15">
      <c r="L114" s="1" t="s">
        <v>122</v>
      </c>
      <c r="P114" s="229" t="s">
        <v>389</v>
      </c>
      <c r="Y114" s="240" t="s">
        <v>850</v>
      </c>
      <c r="AE114" s="1" t="s">
        <v>691</v>
      </c>
      <c r="AF114" s="1" t="s">
        <v>689</v>
      </c>
    </row>
    <row r="115" spans="9:32" ht="12" hidden="1" customHeight="1" x14ac:dyDescent="0.15">
      <c r="L115" s="1" t="s">
        <v>256</v>
      </c>
      <c r="P115" s="229" t="s">
        <v>388</v>
      </c>
      <c r="AE115" s="1" t="s">
        <v>692</v>
      </c>
      <c r="AF115" s="1" t="s">
        <v>689</v>
      </c>
    </row>
    <row r="116" spans="9:32" ht="12" hidden="1" customHeight="1" x14ac:dyDescent="0.15">
      <c r="L116" s="1" t="s">
        <v>255</v>
      </c>
      <c r="P116" s="229" t="s">
        <v>800</v>
      </c>
      <c r="AE116" s="1" t="s">
        <v>693</v>
      </c>
      <c r="AF116" s="1" t="s">
        <v>694</v>
      </c>
    </row>
    <row r="117" spans="9:32" ht="12" hidden="1" customHeight="1" x14ac:dyDescent="0.15">
      <c r="I117" s="240"/>
      <c r="L117" s="240" t="s">
        <v>814</v>
      </c>
      <c r="P117" s="229" t="s">
        <v>247</v>
      </c>
      <c r="AE117" s="1" t="s">
        <v>695</v>
      </c>
      <c r="AF117" s="1" t="s">
        <v>694</v>
      </c>
    </row>
    <row r="118" spans="9:32" ht="12" hidden="1" customHeight="1" x14ac:dyDescent="0.15">
      <c r="I118" s="240"/>
      <c r="L118" s="240" t="s">
        <v>826</v>
      </c>
      <c r="P118" s="261" t="s">
        <v>873</v>
      </c>
      <c r="AE118" s="1" t="s">
        <v>696</v>
      </c>
      <c r="AF118" s="1" t="s">
        <v>697</v>
      </c>
    </row>
    <row r="119" spans="9:32" ht="12" hidden="1" customHeight="1" x14ac:dyDescent="0.15">
      <c r="P119" s="229" t="s">
        <v>789</v>
      </c>
      <c r="AE119" s="1" t="s">
        <v>698</v>
      </c>
      <c r="AF119" s="1" t="s">
        <v>699</v>
      </c>
    </row>
    <row r="120" spans="9:32" ht="12" hidden="1" customHeight="1" x14ac:dyDescent="0.15">
      <c r="P120" s="229" t="s">
        <v>792</v>
      </c>
      <c r="AE120" s="1" t="s">
        <v>700</v>
      </c>
      <c r="AF120" s="1" t="s">
        <v>699</v>
      </c>
    </row>
    <row r="121" spans="9:32" ht="12" hidden="1" customHeight="1" x14ac:dyDescent="0.15">
      <c r="P121" s="240" t="s">
        <v>894</v>
      </c>
      <c r="AE121" s="1" t="s">
        <v>701</v>
      </c>
      <c r="AF121" s="1" t="s">
        <v>699</v>
      </c>
    </row>
    <row r="122" spans="9:32" ht="12" hidden="1" customHeight="1" x14ac:dyDescent="0.15">
      <c r="P122" s="261" t="s">
        <v>895</v>
      </c>
      <c r="AE122" s="1" t="s">
        <v>702</v>
      </c>
      <c r="AF122" s="1" t="s">
        <v>699</v>
      </c>
    </row>
    <row r="123" spans="9:32" ht="12" hidden="1" customHeight="1" x14ac:dyDescent="0.15">
      <c r="P123" s="240" t="s">
        <v>815</v>
      </c>
      <c r="AE123" s="1" t="s">
        <v>703</v>
      </c>
      <c r="AF123" s="1" t="s">
        <v>699</v>
      </c>
    </row>
    <row r="124" spans="9:32" ht="12" hidden="1" customHeight="1" x14ac:dyDescent="0.15">
      <c r="P124" s="240" t="s">
        <v>851</v>
      </c>
      <c r="AE124" s="1" t="s">
        <v>704</v>
      </c>
      <c r="AF124" s="1" t="s">
        <v>699</v>
      </c>
    </row>
    <row r="125" spans="9:32" ht="12" hidden="1" customHeight="1" x14ac:dyDescent="0.15">
      <c r="AE125" s="1" t="s">
        <v>705</v>
      </c>
      <c r="AF125" s="1" t="s">
        <v>699</v>
      </c>
    </row>
    <row r="126" spans="9:32" ht="12" hidden="1" customHeight="1" x14ac:dyDescent="0.15">
      <c r="AE126" s="1" t="s">
        <v>706</v>
      </c>
      <c r="AF126" s="1" t="s">
        <v>699</v>
      </c>
    </row>
    <row r="127" spans="9:32" ht="12" hidden="1" customHeight="1" x14ac:dyDescent="0.15">
      <c r="AE127" s="1" t="s">
        <v>707</v>
      </c>
      <c r="AF127" s="1" t="s">
        <v>708</v>
      </c>
    </row>
    <row r="128" spans="9:32" ht="12" hidden="1" customHeight="1" x14ac:dyDescent="0.15">
      <c r="AE128" s="1" t="s">
        <v>709</v>
      </c>
      <c r="AF128" s="1" t="s">
        <v>710</v>
      </c>
    </row>
    <row r="129" spans="31:32" ht="12" hidden="1" customHeight="1" x14ac:dyDescent="0.15">
      <c r="AE129" s="1" t="s">
        <v>711</v>
      </c>
      <c r="AF129" s="1" t="s">
        <v>712</v>
      </c>
    </row>
    <row r="130" spans="31:32" ht="12" hidden="1" customHeight="1" x14ac:dyDescent="0.15">
      <c r="AE130" s="1" t="s">
        <v>713</v>
      </c>
      <c r="AF130" s="1" t="s">
        <v>712</v>
      </c>
    </row>
    <row r="131" spans="31:32" ht="12" hidden="1" customHeight="1" x14ac:dyDescent="0.15">
      <c r="AE131" s="1" t="s">
        <v>714</v>
      </c>
      <c r="AF131" s="1" t="s">
        <v>712</v>
      </c>
    </row>
    <row r="132" spans="31:32" ht="12" hidden="1" customHeight="1" x14ac:dyDescent="0.15">
      <c r="AE132" s="1" t="s">
        <v>715</v>
      </c>
      <c r="AF132" s="1" t="s">
        <v>712</v>
      </c>
    </row>
    <row r="133" spans="31:32" ht="12" hidden="1" customHeight="1" x14ac:dyDescent="0.15">
      <c r="AE133" s="1" t="s">
        <v>716</v>
      </c>
      <c r="AF133" s="1" t="s">
        <v>712</v>
      </c>
    </row>
    <row r="134" spans="31:32" ht="12" hidden="1" customHeight="1" x14ac:dyDescent="0.15">
      <c r="AE134" s="1" t="s">
        <v>717</v>
      </c>
      <c r="AF134" s="1" t="s">
        <v>718</v>
      </c>
    </row>
    <row r="135" spans="31:32" ht="12" hidden="1" customHeight="1" x14ac:dyDescent="0.15">
      <c r="AE135" s="1" t="s">
        <v>719</v>
      </c>
      <c r="AF135" s="1" t="s">
        <v>718</v>
      </c>
    </row>
    <row r="136" spans="31:32" ht="12" hidden="1" customHeight="1" x14ac:dyDescent="0.15">
      <c r="AE136" s="1" t="s">
        <v>720</v>
      </c>
      <c r="AF136" s="1" t="s">
        <v>721</v>
      </c>
    </row>
    <row r="137" spans="31:32" ht="12" hidden="1" customHeight="1" x14ac:dyDescent="0.15">
      <c r="AE137" s="1" t="s">
        <v>722</v>
      </c>
      <c r="AF137" s="1" t="s">
        <v>721</v>
      </c>
    </row>
    <row r="138" spans="31:32" ht="12" hidden="1" customHeight="1" x14ac:dyDescent="0.15">
      <c r="AE138" s="1" t="s">
        <v>723</v>
      </c>
      <c r="AF138" s="1" t="s">
        <v>724</v>
      </c>
    </row>
    <row r="139" spans="31:32" ht="12" hidden="1" customHeight="1" x14ac:dyDescent="0.15">
      <c r="AE139" s="1" t="s">
        <v>725</v>
      </c>
      <c r="AF139" s="1" t="s">
        <v>726</v>
      </c>
    </row>
    <row r="140" spans="31:32" ht="12" hidden="1" customHeight="1" x14ac:dyDescent="0.15">
      <c r="AE140" s="1" t="s">
        <v>727</v>
      </c>
      <c r="AF140" s="1" t="s">
        <v>726</v>
      </c>
    </row>
    <row r="141" spans="31:32" ht="12" hidden="1" customHeight="1" x14ac:dyDescent="0.15">
      <c r="AE141" s="1" t="s">
        <v>728</v>
      </c>
      <c r="AF141" s="1" t="s">
        <v>726</v>
      </c>
    </row>
    <row r="142" spans="31:32" ht="12" hidden="1" customHeight="1" x14ac:dyDescent="0.15">
      <c r="AE142" s="1" t="s">
        <v>729</v>
      </c>
      <c r="AF142" s="1" t="s">
        <v>726</v>
      </c>
    </row>
    <row r="143" spans="31:32" ht="12" hidden="1" customHeight="1" x14ac:dyDescent="0.15">
      <c r="AE143" s="1" t="s">
        <v>730</v>
      </c>
      <c r="AF143" s="1" t="s">
        <v>726</v>
      </c>
    </row>
    <row r="144" spans="31:32" ht="12" hidden="1" customHeight="1" x14ac:dyDescent="0.15">
      <c r="AE144" s="1" t="s">
        <v>731</v>
      </c>
      <c r="AF144" s="1" t="s">
        <v>726</v>
      </c>
    </row>
    <row r="145" spans="31:32" ht="12" hidden="1" customHeight="1" x14ac:dyDescent="0.15">
      <c r="AE145" s="1" t="s">
        <v>732</v>
      </c>
      <c r="AF145" s="1" t="s">
        <v>726</v>
      </c>
    </row>
    <row r="146" spans="31:32" ht="12" hidden="1" customHeight="1" x14ac:dyDescent="0.15">
      <c r="AE146" s="1" t="s">
        <v>733</v>
      </c>
      <c r="AF146" s="1" t="s">
        <v>726</v>
      </c>
    </row>
    <row r="147" spans="31:32" ht="12" hidden="1" customHeight="1" x14ac:dyDescent="0.15">
      <c r="AE147" s="1" t="s">
        <v>734</v>
      </c>
      <c r="AF147" s="1" t="s">
        <v>735</v>
      </c>
    </row>
    <row r="148" spans="31:32" ht="12" hidden="1" customHeight="1" x14ac:dyDescent="0.15">
      <c r="AE148" s="1" t="s">
        <v>736</v>
      </c>
      <c r="AF148" s="1" t="s">
        <v>737</v>
      </c>
    </row>
    <row r="149" spans="31:32" ht="12" hidden="1" customHeight="1" x14ac:dyDescent="0.15">
      <c r="AE149" s="1" t="s">
        <v>738</v>
      </c>
      <c r="AF149" s="1" t="s">
        <v>739</v>
      </c>
    </row>
    <row r="150" spans="31:32" ht="12" hidden="1" customHeight="1" x14ac:dyDescent="0.15">
      <c r="AE150" s="1" t="s">
        <v>740</v>
      </c>
      <c r="AF150" s="1" t="s">
        <v>739</v>
      </c>
    </row>
    <row r="151" spans="31:32" ht="12" hidden="1" customHeight="1" x14ac:dyDescent="0.15">
      <c r="AE151" s="1" t="s">
        <v>741</v>
      </c>
      <c r="AF151" s="1" t="s">
        <v>739</v>
      </c>
    </row>
    <row r="152" spans="31:32" ht="12" hidden="1" customHeight="1" x14ac:dyDescent="0.15">
      <c r="AE152" s="1" t="s">
        <v>742</v>
      </c>
      <c r="AF152" s="1" t="s">
        <v>739</v>
      </c>
    </row>
    <row r="153" spans="31:32" ht="12" hidden="1" customHeight="1" x14ac:dyDescent="0.15">
      <c r="AE153" s="1" t="s">
        <v>743</v>
      </c>
      <c r="AF153" s="1" t="s">
        <v>739</v>
      </c>
    </row>
    <row r="154" spans="31:32" ht="12" hidden="1" customHeight="1" x14ac:dyDescent="0.15">
      <c r="AE154" s="1" t="s">
        <v>744</v>
      </c>
      <c r="AF154" s="1" t="s">
        <v>739</v>
      </c>
    </row>
    <row r="155" spans="31:32" ht="12" hidden="1" customHeight="1" x14ac:dyDescent="0.15">
      <c r="AE155" s="1" t="s">
        <v>745</v>
      </c>
      <c r="AF155" s="1" t="s">
        <v>739</v>
      </c>
    </row>
    <row r="156" spans="31:32" ht="12" hidden="1" customHeight="1" x14ac:dyDescent="0.15">
      <c r="AE156" s="1" t="s">
        <v>746</v>
      </c>
      <c r="AF156" s="1" t="s">
        <v>739</v>
      </c>
    </row>
    <row r="157" spans="31:32" ht="12" hidden="1" customHeight="1" x14ac:dyDescent="0.15">
      <c r="AE157" s="1" t="s">
        <v>747</v>
      </c>
      <c r="AF157" s="1" t="s">
        <v>748</v>
      </c>
    </row>
    <row r="158" spans="31:32" ht="12" customHeight="1" x14ac:dyDescent="0.15"/>
  </sheetData>
  <sheetProtection algorithmName="SHA-512" hashValue="UcccMCjpvZooaome0zHCASjC3jKPUoWXQdhDcBnMycYgHPwOn0ZlEGZ7g58cSjfpYPqPX6VnX3JB7nNsB9nZ/w==" saltValue="AgvMgai8k3p02H+HwU7dYw==" spinCount="100000" sheet="1" objects="1" scenarios="1" selectLockedCells="1" selectUnlockedCells="1"/>
  <mergeCells count="228">
    <mergeCell ref="B1:C1"/>
    <mergeCell ref="AA1:AE1"/>
    <mergeCell ref="AF1:AJ1"/>
    <mergeCell ref="B2:C2"/>
    <mergeCell ref="AA2:AE2"/>
    <mergeCell ref="AF2:AJ2"/>
    <mergeCell ref="B4:Q5"/>
    <mergeCell ref="AD4:AJ4"/>
    <mergeCell ref="AA5:AC5"/>
    <mergeCell ref="AD5:AE5"/>
    <mergeCell ref="B6:F7"/>
    <mergeCell ref="G6:K7"/>
    <mergeCell ref="L6:P7"/>
    <mergeCell ref="Q6:U7"/>
    <mergeCell ref="Y7:AJ7"/>
    <mergeCell ref="B9:G9"/>
    <mergeCell ref="H9:K9"/>
    <mergeCell ref="L9:Q9"/>
    <mergeCell ref="Y9:AJ9"/>
    <mergeCell ref="B10:G10"/>
    <mergeCell ref="H10:K10"/>
    <mergeCell ref="L10:M10"/>
    <mergeCell ref="O10:P10"/>
    <mergeCell ref="Y10:AJ10"/>
    <mergeCell ref="AE13:AJ13"/>
    <mergeCell ref="C14:AB14"/>
    <mergeCell ref="AC14:AD14"/>
    <mergeCell ref="AE14:AJ14"/>
    <mergeCell ref="B15:G15"/>
    <mergeCell ref="H15:I15"/>
    <mergeCell ref="J15:AB15"/>
    <mergeCell ref="AC15:AD15"/>
    <mergeCell ref="AE15:AJ15"/>
    <mergeCell ref="B11:B14"/>
    <mergeCell ref="C11:E11"/>
    <mergeCell ref="F11:U11"/>
    <mergeCell ref="V11:AD11"/>
    <mergeCell ref="AE11:AJ11"/>
    <mergeCell ref="C12:U12"/>
    <mergeCell ref="V12:AD12"/>
    <mergeCell ref="AE12:AJ12"/>
    <mergeCell ref="F13:AB13"/>
    <mergeCell ref="AC13:AD13"/>
    <mergeCell ref="AG16:AJ16"/>
    <mergeCell ref="D17:E17"/>
    <mergeCell ref="F17:T17"/>
    <mergeCell ref="U17:V17"/>
    <mergeCell ref="W17:AB17"/>
    <mergeCell ref="AC17:AF17"/>
    <mergeCell ref="AG17:AJ17"/>
    <mergeCell ref="B16:C17"/>
    <mergeCell ref="D16:E16"/>
    <mergeCell ref="F16:T16"/>
    <mergeCell ref="U16:V16"/>
    <mergeCell ref="W16:AB16"/>
    <mergeCell ref="AC16:AF16"/>
    <mergeCell ref="AC18:AF19"/>
    <mergeCell ref="AG18:AJ19"/>
    <mergeCell ref="U19:V19"/>
    <mergeCell ref="W19:AB19"/>
    <mergeCell ref="U20:W22"/>
    <mergeCell ref="B21:F22"/>
    <mergeCell ref="G21:S22"/>
    <mergeCell ref="Y22:Z22"/>
    <mergeCell ref="AD22:AE22"/>
    <mergeCell ref="AH22:AI22"/>
    <mergeCell ref="B18:C19"/>
    <mergeCell ref="D18:M19"/>
    <mergeCell ref="N18:Q19"/>
    <mergeCell ref="R18:S19"/>
    <mergeCell ref="U18:V18"/>
    <mergeCell ref="W18:AB18"/>
    <mergeCell ref="AB28:AJ28"/>
    <mergeCell ref="B29:D30"/>
    <mergeCell ref="E29:S30"/>
    <mergeCell ref="U29:X29"/>
    <mergeCell ref="Y29:AI29"/>
    <mergeCell ref="B31:F32"/>
    <mergeCell ref="G31:S32"/>
    <mergeCell ref="U31:AJ32"/>
    <mergeCell ref="B23:D25"/>
    <mergeCell ref="E23:P25"/>
    <mergeCell ref="U23:AD23"/>
    <mergeCell ref="AF23:AH23"/>
    <mergeCell ref="AB25:AH25"/>
    <mergeCell ref="B26:D28"/>
    <mergeCell ref="E26:H26"/>
    <mergeCell ref="I26:S26"/>
    <mergeCell ref="U26:AJ26"/>
    <mergeCell ref="E27:S28"/>
    <mergeCell ref="B33:D33"/>
    <mergeCell ref="G33:H33"/>
    <mergeCell ref="J33:S33"/>
    <mergeCell ref="AA33:AE33"/>
    <mergeCell ref="AF33:AI33"/>
    <mergeCell ref="B34:D35"/>
    <mergeCell ref="E34:N35"/>
    <mergeCell ref="O34:S34"/>
    <mergeCell ref="V34:Z34"/>
    <mergeCell ref="AA34:AE34"/>
    <mergeCell ref="AF34:AI34"/>
    <mergeCell ref="O35:S35"/>
    <mergeCell ref="AA35:AE35"/>
    <mergeCell ref="AF35:AI35"/>
    <mergeCell ref="B36:D36"/>
    <mergeCell ref="E36:S36"/>
    <mergeCell ref="V36:Z36"/>
    <mergeCell ref="AA36:AE36"/>
    <mergeCell ref="AF36:AI36"/>
    <mergeCell ref="B39:I39"/>
    <mergeCell ref="J39:S39"/>
    <mergeCell ref="AA39:AE39"/>
    <mergeCell ref="AF39:AI39"/>
    <mergeCell ref="V40:Z40"/>
    <mergeCell ref="AA40:AE40"/>
    <mergeCell ref="AF40:AI40"/>
    <mergeCell ref="B37:D38"/>
    <mergeCell ref="E37:S38"/>
    <mergeCell ref="AA37:AE37"/>
    <mergeCell ref="AF37:AI37"/>
    <mergeCell ref="V38:Z38"/>
    <mergeCell ref="AA38:AE38"/>
    <mergeCell ref="AF38:AI38"/>
    <mergeCell ref="AA43:AE43"/>
    <mergeCell ref="AF43:AI43"/>
    <mergeCell ref="V44:Z44"/>
    <mergeCell ref="AA44:AE44"/>
    <mergeCell ref="AF44:AI44"/>
    <mergeCell ref="U45:Z45"/>
    <mergeCell ref="AA45:AJ45"/>
    <mergeCell ref="B41:G41"/>
    <mergeCell ref="H41:S41"/>
    <mergeCell ref="AA41:AE41"/>
    <mergeCell ref="AF41:AI41"/>
    <mergeCell ref="V42:Z42"/>
    <mergeCell ref="AA42:AE42"/>
    <mergeCell ref="AF42:AI42"/>
    <mergeCell ref="BA48:BG48"/>
    <mergeCell ref="BI48:BO48"/>
    <mergeCell ref="B49:G49"/>
    <mergeCell ref="L49:S49"/>
    <mergeCell ref="U49:AJ49"/>
    <mergeCell ref="BA49:BG49"/>
    <mergeCell ref="BI49:BO49"/>
    <mergeCell ref="B46:E46"/>
    <mergeCell ref="F46:S46"/>
    <mergeCell ref="U46:Y46"/>
    <mergeCell ref="Z46:AJ46"/>
    <mergeCell ref="U47:AJ47"/>
    <mergeCell ref="Q48:R48"/>
    <mergeCell ref="U48:AJ48"/>
    <mergeCell ref="BA50:BG50"/>
    <mergeCell ref="BI50:BO50"/>
    <mergeCell ref="C51:D51"/>
    <mergeCell ref="E51:K51"/>
    <mergeCell ref="L51:M51"/>
    <mergeCell ref="N51:S51"/>
    <mergeCell ref="U51:AJ51"/>
    <mergeCell ref="C54:D54"/>
    <mergeCell ref="E54:K54"/>
    <mergeCell ref="L54:M54"/>
    <mergeCell ref="N54:S54"/>
    <mergeCell ref="U54:AJ54"/>
    <mergeCell ref="C50:D50"/>
    <mergeCell ref="E50:K50"/>
    <mergeCell ref="L50:M50"/>
    <mergeCell ref="N50:S50"/>
    <mergeCell ref="U50:AJ50"/>
    <mergeCell ref="C52:D52"/>
    <mergeCell ref="E52:K52"/>
    <mergeCell ref="L52:M52"/>
    <mergeCell ref="N52:S52"/>
    <mergeCell ref="U52:AJ52"/>
    <mergeCell ref="C53:D53"/>
    <mergeCell ref="E53:K53"/>
    <mergeCell ref="N57:S57"/>
    <mergeCell ref="U57:AJ57"/>
    <mergeCell ref="C58:D58"/>
    <mergeCell ref="E58:K58"/>
    <mergeCell ref="L58:M58"/>
    <mergeCell ref="N58:S58"/>
    <mergeCell ref="U58:AJ58"/>
    <mergeCell ref="C56:D56"/>
    <mergeCell ref="E56:K56"/>
    <mergeCell ref="L56:M56"/>
    <mergeCell ref="C59:D59"/>
    <mergeCell ref="E59:K59"/>
    <mergeCell ref="L59:M59"/>
    <mergeCell ref="N59:S59"/>
    <mergeCell ref="U59:AJ59"/>
    <mergeCell ref="B60:S60"/>
    <mergeCell ref="U60:AJ60"/>
    <mergeCell ref="B61:S62"/>
    <mergeCell ref="U61:AJ61"/>
    <mergeCell ref="U62:AJ62"/>
    <mergeCell ref="B50:B59"/>
    <mergeCell ref="L53:M53"/>
    <mergeCell ref="N53:S53"/>
    <mergeCell ref="U53:AJ53"/>
    <mergeCell ref="C55:D55"/>
    <mergeCell ref="E55:K55"/>
    <mergeCell ref="L55:M55"/>
    <mergeCell ref="N55:S55"/>
    <mergeCell ref="U55:AJ55"/>
    <mergeCell ref="N56:S56"/>
    <mergeCell ref="U56:AJ56"/>
    <mergeCell ref="C57:D57"/>
    <mergeCell ref="E57:K57"/>
    <mergeCell ref="L57:M57"/>
    <mergeCell ref="B64:E64"/>
    <mergeCell ref="F64:I64"/>
    <mergeCell ref="J64:O64"/>
    <mergeCell ref="Q64:S64"/>
    <mergeCell ref="U64:Z64"/>
    <mergeCell ref="Q67:Q70"/>
    <mergeCell ref="V67:Y70"/>
    <mergeCell ref="Z67:AD70"/>
    <mergeCell ref="AE67:AG70"/>
    <mergeCell ref="AH67:AJ70"/>
    <mergeCell ref="F71:L71"/>
    <mergeCell ref="V71:AD71"/>
    <mergeCell ref="AE71:AH71"/>
    <mergeCell ref="AA64:AD64"/>
    <mergeCell ref="AE64:AJ64"/>
    <mergeCell ref="V66:Y66"/>
    <mergeCell ref="Z66:AD66"/>
    <mergeCell ref="AE66:AG66"/>
    <mergeCell ref="AH66:AJ66"/>
  </mergeCells>
  <phoneticPr fontId="2"/>
  <dataValidations count="11">
    <dataValidation type="list" allowBlank="1" showInputMessage="1" showErrorMessage="1" sqref="V40:Z40 AA39:AI40" xr:uid="{D5C60A23-355E-413A-B0B9-02AB951606F0}">
      <formula1>$P$78:$P$124</formula1>
    </dataValidation>
    <dataValidation type="list" allowBlank="1" showInputMessage="1" showErrorMessage="1" sqref="V36:Z36 AA35:AI36" xr:uid="{412A65F3-3DFD-4A94-B616-C8B84A31DD16}">
      <formula1>$H$78:$H$83</formula1>
    </dataValidation>
    <dataValidation type="list" allowBlank="1" showInputMessage="1" showErrorMessage="1" sqref="Y9" xr:uid="{15A67D62-D729-4CA5-8E90-72D9B2636AE0}">
      <formula1>$AR$9:$AR$33</formula1>
    </dataValidation>
    <dataValidation type="list" allowBlank="1" showInputMessage="1" showErrorMessage="1" sqref="N18:Q19" xr:uid="{F6F7710D-E0F5-4AF7-908E-3C4ABA0E46CD}">
      <formula1>$AL$78:$AL$83</formula1>
    </dataValidation>
    <dataValidation type="list" allowBlank="1" showInputMessage="1" showErrorMessage="1" sqref="AA45:AJ45" xr:uid="{7798F1C3-E9BD-4359-BCB8-50BFED08FBAC}">
      <formula1>$AH$78:$AH$82</formula1>
    </dataValidation>
    <dataValidation type="list" allowBlank="1" showInputMessage="1" showErrorMessage="1" sqref="AA33:AI33 V34:AI34" xr:uid="{927F32CC-BA33-4FBA-87C5-6B00DB0411AA}">
      <formula1>$D$78:$D$101</formula1>
    </dataValidation>
    <dataValidation type="list" allowBlank="1" showInputMessage="1" showErrorMessage="1" sqref="V44:AI44 AF43:AI43" xr:uid="{763D90D5-5C4C-4C3F-A9AF-FB027C5B091C}">
      <formula1>$Y$78:$Y$114</formula1>
    </dataValidation>
    <dataValidation type="list" allowBlank="1" showInputMessage="1" showErrorMessage="1" sqref="V38:Z38 AA37:AI38" xr:uid="{D88BF736-1CEA-4D7C-9710-158F510B8B0E}">
      <formula1>$L$78:$L$118</formula1>
    </dataValidation>
    <dataValidation type="whole" allowBlank="1" showInputMessage="1" showErrorMessage="1" sqref="G33:H33" xr:uid="{1FE765AF-83AC-41EE-B3F3-D0800826DE87}">
      <formula1>0</formula1>
      <formula2>99</formula2>
    </dataValidation>
    <dataValidation type="list" allowBlank="1" showInputMessage="1" sqref="AF23:AH23" xr:uid="{590A14D3-228E-4778-B2C3-92568F662B51}">
      <formula1>$AQ$38:$AQ$39</formula1>
    </dataValidation>
    <dataValidation type="list" allowBlank="1" showInputMessage="1" showErrorMessage="1" sqref="AA41:AI41 V42:AI42" xr:uid="{94A0AF66-A682-4F68-8DE0-95D41F08E717}">
      <formula1>$U$78:$U$95</formula1>
    </dataValidation>
  </dataValidations>
  <pageMargins left="0.31496062992125984" right="0.31496062992125984" top="0.27559055118110237" bottom="0.27559055118110237" header="0.51181102362204722" footer="0.51181102362204722"/>
  <pageSetup paperSize="9" scale="76" orientation="portrait" r:id="rId1"/>
  <headerFooter alignWithMargins="0"/>
  <rowBreaks count="2" manualBreakCount="2">
    <brk id="24" max="36" man="1"/>
    <brk id="54"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1441" r:id="rId4" name="Group Box 1">
              <controlPr defaultSize="0" print="0" autoFill="0" autoPict="0">
                <anchor moveWithCells="1">
                  <from>
                    <xdr:col>32</xdr:col>
                    <xdr:colOff>0</xdr:colOff>
                    <xdr:row>15</xdr:row>
                    <xdr:rowOff>0</xdr:rowOff>
                  </from>
                  <to>
                    <xdr:col>36</xdr:col>
                    <xdr:colOff>0</xdr:colOff>
                    <xdr:row>16</xdr:row>
                    <xdr:rowOff>22860</xdr:rowOff>
                  </to>
                </anchor>
              </controlPr>
            </control>
          </mc:Choice>
        </mc:AlternateContent>
        <mc:AlternateContent xmlns:mc="http://schemas.openxmlformats.org/markup-compatibility/2006">
          <mc:Choice Requires="x14">
            <control shapeId="61442" r:id="rId5" name="Group Box 2">
              <controlPr defaultSize="0" print="0" autoFill="0" autoPict="0">
                <anchor moveWithCells="1">
                  <from>
                    <xdr:col>32</xdr:col>
                    <xdr:colOff>0</xdr:colOff>
                    <xdr:row>16</xdr:row>
                    <xdr:rowOff>0</xdr:rowOff>
                  </from>
                  <to>
                    <xdr:col>36</xdr:col>
                    <xdr:colOff>0</xdr:colOff>
                    <xdr:row>17</xdr:row>
                    <xdr:rowOff>22860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32</xdr:col>
                    <xdr:colOff>121920</xdr:colOff>
                    <xdr:row>16</xdr:row>
                    <xdr:rowOff>30480</xdr:rowOff>
                  </from>
                  <to>
                    <xdr:col>33</xdr:col>
                    <xdr:colOff>251460</xdr:colOff>
                    <xdr:row>17</xdr:row>
                    <xdr:rowOff>0</xdr:rowOff>
                  </to>
                </anchor>
              </controlPr>
            </control>
          </mc:Choice>
        </mc:AlternateContent>
        <mc:AlternateContent xmlns:mc="http://schemas.openxmlformats.org/markup-compatibility/2006">
          <mc:Choice Requires="x14">
            <control shapeId="61444" r:id="rId7" name="Option Button 4">
              <controlPr defaultSize="0" autoFill="0" autoLine="0" autoPict="0">
                <anchor moveWithCells="1">
                  <from>
                    <xdr:col>34</xdr:col>
                    <xdr:colOff>68580</xdr:colOff>
                    <xdr:row>16</xdr:row>
                    <xdr:rowOff>38100</xdr:rowOff>
                  </from>
                  <to>
                    <xdr:col>35</xdr:col>
                    <xdr:colOff>289560</xdr:colOff>
                    <xdr:row>16</xdr:row>
                    <xdr:rowOff>228600</xdr:rowOff>
                  </to>
                </anchor>
              </controlPr>
            </control>
          </mc:Choice>
        </mc:AlternateContent>
        <mc:AlternateContent xmlns:mc="http://schemas.openxmlformats.org/markup-compatibility/2006">
          <mc:Choice Requires="x14">
            <control shapeId="61445" r:id="rId8" name="Group Box 5">
              <controlPr defaultSize="0" print="0" autoFill="0" autoPict="0" macro="[0]!グループ106_Click">
                <anchor moveWithCells="1">
                  <from>
                    <xdr:col>31</xdr:col>
                    <xdr:colOff>251460</xdr:colOff>
                    <xdr:row>17</xdr:row>
                    <xdr:rowOff>0</xdr:rowOff>
                  </from>
                  <to>
                    <xdr:col>35</xdr:col>
                    <xdr:colOff>297180</xdr:colOff>
                    <xdr:row>18</xdr:row>
                    <xdr:rowOff>167640</xdr:rowOff>
                  </to>
                </anchor>
              </controlPr>
            </control>
          </mc:Choice>
        </mc:AlternateContent>
        <mc:AlternateContent xmlns:mc="http://schemas.openxmlformats.org/markup-compatibility/2006">
          <mc:Choice Requires="x14">
            <control shapeId="61446" r:id="rId9" name="Option Button 6">
              <controlPr defaultSize="0" autoFill="0" autoLine="0" autoPict="0">
                <anchor moveWithCells="1">
                  <from>
                    <xdr:col>32</xdr:col>
                    <xdr:colOff>121920</xdr:colOff>
                    <xdr:row>17</xdr:row>
                    <xdr:rowOff>83820</xdr:rowOff>
                  </from>
                  <to>
                    <xdr:col>33</xdr:col>
                    <xdr:colOff>198120</xdr:colOff>
                    <xdr:row>18</xdr:row>
                    <xdr:rowOff>99060</xdr:rowOff>
                  </to>
                </anchor>
              </controlPr>
            </control>
          </mc:Choice>
        </mc:AlternateContent>
        <mc:AlternateContent xmlns:mc="http://schemas.openxmlformats.org/markup-compatibility/2006">
          <mc:Choice Requires="x14">
            <control shapeId="61447" r:id="rId10" name="Option Button 7">
              <controlPr defaultSize="0" autoFill="0" autoLine="0" autoPict="0">
                <anchor moveWithCells="1">
                  <from>
                    <xdr:col>34</xdr:col>
                    <xdr:colOff>68580</xdr:colOff>
                    <xdr:row>17</xdr:row>
                    <xdr:rowOff>83820</xdr:rowOff>
                  </from>
                  <to>
                    <xdr:col>35</xdr:col>
                    <xdr:colOff>228600</xdr:colOff>
                    <xdr:row>18</xdr:row>
                    <xdr:rowOff>99060</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13</xdr:col>
                    <xdr:colOff>15240</xdr:colOff>
                    <xdr:row>32</xdr:row>
                    <xdr:rowOff>22860</xdr:rowOff>
                  </from>
                  <to>
                    <xdr:col>15</xdr:col>
                    <xdr:colOff>7620</xdr:colOff>
                    <xdr:row>32</xdr:row>
                    <xdr:rowOff>213360</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10</xdr:col>
                    <xdr:colOff>22860</xdr:colOff>
                    <xdr:row>32</xdr:row>
                    <xdr:rowOff>22860</xdr:rowOff>
                  </from>
                  <to>
                    <xdr:col>12</xdr:col>
                    <xdr:colOff>152400</xdr:colOff>
                    <xdr:row>33</xdr:row>
                    <xdr:rowOff>0</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15</xdr:col>
                    <xdr:colOff>152400</xdr:colOff>
                    <xdr:row>32</xdr:row>
                    <xdr:rowOff>22860</xdr:rowOff>
                  </from>
                  <to>
                    <xdr:col>17</xdr:col>
                    <xdr:colOff>251460</xdr:colOff>
                    <xdr:row>32</xdr:row>
                    <xdr:rowOff>213360</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1</xdr:col>
                    <xdr:colOff>38100</xdr:colOff>
                    <xdr:row>41</xdr:row>
                    <xdr:rowOff>22860</xdr:rowOff>
                  </from>
                  <to>
                    <xdr:col>4</xdr:col>
                    <xdr:colOff>106680</xdr:colOff>
                    <xdr:row>41</xdr:row>
                    <xdr:rowOff>213360</xdr:rowOff>
                  </to>
                </anchor>
              </controlPr>
            </control>
          </mc:Choice>
        </mc:AlternateContent>
        <mc:AlternateContent xmlns:mc="http://schemas.openxmlformats.org/markup-compatibility/2006">
          <mc:Choice Requires="x14">
            <control shapeId="61452" r:id="rId15" name="Check Box 12">
              <controlPr defaultSize="0" autoFill="0" autoLine="0" autoPict="0">
                <anchor moveWithCells="1">
                  <from>
                    <xdr:col>16</xdr:col>
                    <xdr:colOff>76200</xdr:colOff>
                    <xdr:row>22</xdr:row>
                    <xdr:rowOff>30480</xdr:rowOff>
                  </from>
                  <to>
                    <xdr:col>18</xdr:col>
                    <xdr:colOff>175260</xdr:colOff>
                    <xdr:row>22</xdr:row>
                    <xdr:rowOff>213360</xdr:rowOff>
                  </to>
                </anchor>
              </controlPr>
            </control>
          </mc:Choice>
        </mc:AlternateContent>
        <mc:AlternateContent xmlns:mc="http://schemas.openxmlformats.org/markup-compatibility/2006">
          <mc:Choice Requires="x14">
            <control shapeId="61453" r:id="rId16" name="Check Box 13">
              <controlPr defaultSize="0" autoFill="0" autoLine="0" autoPict="0">
                <anchor moveWithCells="1">
                  <from>
                    <xdr:col>9</xdr:col>
                    <xdr:colOff>0</xdr:colOff>
                    <xdr:row>41</xdr:row>
                    <xdr:rowOff>22860</xdr:rowOff>
                  </from>
                  <to>
                    <xdr:col>12</xdr:col>
                    <xdr:colOff>152400</xdr:colOff>
                    <xdr:row>41</xdr:row>
                    <xdr:rowOff>213360</xdr:rowOff>
                  </to>
                </anchor>
              </controlPr>
            </control>
          </mc:Choice>
        </mc:AlternateContent>
        <mc:AlternateContent xmlns:mc="http://schemas.openxmlformats.org/markup-compatibility/2006">
          <mc:Choice Requires="x14">
            <control shapeId="61454" r:id="rId17" name="Check Box 14">
              <controlPr defaultSize="0" autoFill="0" autoLine="0" autoPict="0">
                <anchor moveWithCells="1">
                  <from>
                    <xdr:col>7</xdr:col>
                    <xdr:colOff>228600</xdr:colOff>
                    <xdr:row>43</xdr:row>
                    <xdr:rowOff>30480</xdr:rowOff>
                  </from>
                  <to>
                    <xdr:col>13</xdr:col>
                    <xdr:colOff>60960</xdr:colOff>
                    <xdr:row>43</xdr:row>
                    <xdr:rowOff>190500</xdr:rowOff>
                  </to>
                </anchor>
              </controlPr>
            </control>
          </mc:Choice>
        </mc:AlternateContent>
        <mc:AlternateContent xmlns:mc="http://schemas.openxmlformats.org/markup-compatibility/2006">
          <mc:Choice Requires="x14">
            <control shapeId="61455" r:id="rId18" name="Check Box 15">
              <controlPr defaultSize="0" autoFill="0" autoLine="0" autoPict="0">
                <anchor moveWithCells="1">
                  <from>
                    <xdr:col>1</xdr:col>
                    <xdr:colOff>38100</xdr:colOff>
                    <xdr:row>42</xdr:row>
                    <xdr:rowOff>22860</xdr:rowOff>
                  </from>
                  <to>
                    <xdr:col>4</xdr:col>
                    <xdr:colOff>60960</xdr:colOff>
                    <xdr:row>43</xdr:row>
                    <xdr:rowOff>0</xdr:rowOff>
                  </to>
                </anchor>
              </controlPr>
            </control>
          </mc:Choice>
        </mc:AlternateContent>
        <mc:AlternateContent xmlns:mc="http://schemas.openxmlformats.org/markup-compatibility/2006">
          <mc:Choice Requires="x14">
            <control shapeId="61456" r:id="rId19" name="Check Box 16">
              <controlPr defaultSize="0" autoFill="0" autoLine="0" autoPict="0">
                <anchor moveWithCells="1">
                  <from>
                    <xdr:col>5</xdr:col>
                    <xdr:colOff>15240</xdr:colOff>
                    <xdr:row>42</xdr:row>
                    <xdr:rowOff>15240</xdr:rowOff>
                  </from>
                  <to>
                    <xdr:col>7</xdr:col>
                    <xdr:colOff>182880</xdr:colOff>
                    <xdr:row>42</xdr:row>
                    <xdr:rowOff>213360</xdr:rowOff>
                  </to>
                </anchor>
              </controlPr>
            </control>
          </mc:Choice>
        </mc:AlternateContent>
        <mc:AlternateContent xmlns:mc="http://schemas.openxmlformats.org/markup-compatibility/2006">
          <mc:Choice Requires="x14">
            <control shapeId="61457" r:id="rId20" name="Check Box 17">
              <controlPr defaultSize="0" autoFill="0" autoLine="0" autoPict="0">
                <anchor moveWithCells="1">
                  <from>
                    <xdr:col>14</xdr:col>
                    <xdr:colOff>7620</xdr:colOff>
                    <xdr:row>42</xdr:row>
                    <xdr:rowOff>15240</xdr:rowOff>
                  </from>
                  <to>
                    <xdr:col>18</xdr:col>
                    <xdr:colOff>0</xdr:colOff>
                    <xdr:row>42</xdr:row>
                    <xdr:rowOff>213360</xdr:rowOff>
                  </to>
                </anchor>
              </controlPr>
            </control>
          </mc:Choice>
        </mc:AlternateContent>
        <mc:AlternateContent xmlns:mc="http://schemas.openxmlformats.org/markup-compatibility/2006">
          <mc:Choice Requires="x14">
            <control shapeId="61458" r:id="rId21" name="Check Box 18">
              <controlPr defaultSize="0" autoFill="0" autoLine="0" autoPict="0">
                <anchor moveWithCells="1">
                  <from>
                    <xdr:col>5</xdr:col>
                    <xdr:colOff>7620</xdr:colOff>
                    <xdr:row>39</xdr:row>
                    <xdr:rowOff>22860</xdr:rowOff>
                  </from>
                  <to>
                    <xdr:col>9</xdr:col>
                    <xdr:colOff>175260</xdr:colOff>
                    <xdr:row>39</xdr:row>
                    <xdr:rowOff>213360</xdr:rowOff>
                  </to>
                </anchor>
              </controlPr>
            </control>
          </mc:Choice>
        </mc:AlternateContent>
        <mc:AlternateContent xmlns:mc="http://schemas.openxmlformats.org/markup-compatibility/2006">
          <mc:Choice Requires="x14">
            <control shapeId="61459" r:id="rId22" name="Check Box 19">
              <controlPr defaultSize="0" autoFill="0" autoLine="0" autoPict="0">
                <anchor moveWithCells="1">
                  <from>
                    <xdr:col>13</xdr:col>
                    <xdr:colOff>304800</xdr:colOff>
                    <xdr:row>41</xdr:row>
                    <xdr:rowOff>7620</xdr:rowOff>
                  </from>
                  <to>
                    <xdr:col>16</xdr:col>
                    <xdr:colOff>182880</xdr:colOff>
                    <xdr:row>41</xdr:row>
                    <xdr:rowOff>213360</xdr:rowOff>
                  </to>
                </anchor>
              </controlPr>
            </control>
          </mc:Choice>
        </mc:AlternateContent>
        <mc:AlternateContent xmlns:mc="http://schemas.openxmlformats.org/markup-compatibility/2006">
          <mc:Choice Requires="x14">
            <control shapeId="61460" r:id="rId23" name="Check Box 20">
              <controlPr defaultSize="0" autoFill="0" autoLine="0" autoPict="0">
                <anchor moveWithCells="1">
                  <from>
                    <xdr:col>5</xdr:col>
                    <xdr:colOff>22860</xdr:colOff>
                    <xdr:row>41</xdr:row>
                    <xdr:rowOff>22860</xdr:rowOff>
                  </from>
                  <to>
                    <xdr:col>8</xdr:col>
                    <xdr:colOff>213360</xdr:colOff>
                    <xdr:row>41</xdr:row>
                    <xdr:rowOff>213360</xdr:rowOff>
                  </to>
                </anchor>
              </controlPr>
            </control>
          </mc:Choice>
        </mc:AlternateContent>
        <mc:AlternateContent xmlns:mc="http://schemas.openxmlformats.org/markup-compatibility/2006">
          <mc:Choice Requires="x14">
            <control shapeId="61461" r:id="rId24" name="Check Box 21">
              <controlPr defaultSize="0" autoFill="0" autoLine="0" autoPict="0">
                <anchor moveWithCells="1">
                  <from>
                    <xdr:col>1</xdr:col>
                    <xdr:colOff>38100</xdr:colOff>
                    <xdr:row>46</xdr:row>
                    <xdr:rowOff>22860</xdr:rowOff>
                  </from>
                  <to>
                    <xdr:col>3</xdr:col>
                    <xdr:colOff>137160</xdr:colOff>
                    <xdr:row>47</xdr:row>
                    <xdr:rowOff>0</xdr:rowOff>
                  </to>
                </anchor>
              </controlPr>
            </control>
          </mc:Choice>
        </mc:AlternateContent>
        <mc:AlternateContent xmlns:mc="http://schemas.openxmlformats.org/markup-compatibility/2006">
          <mc:Choice Requires="x14">
            <control shapeId="61462" r:id="rId25" name="Check Box 22">
              <controlPr defaultSize="0" autoFill="0" autoLine="0" autoPict="0">
                <anchor moveWithCells="1">
                  <from>
                    <xdr:col>4</xdr:col>
                    <xdr:colOff>22860</xdr:colOff>
                    <xdr:row>46</xdr:row>
                    <xdr:rowOff>7620</xdr:rowOff>
                  </from>
                  <to>
                    <xdr:col>6</xdr:col>
                    <xdr:colOff>175260</xdr:colOff>
                    <xdr:row>46</xdr:row>
                    <xdr:rowOff>213360</xdr:rowOff>
                  </to>
                </anchor>
              </controlPr>
            </control>
          </mc:Choice>
        </mc:AlternateContent>
        <mc:AlternateContent xmlns:mc="http://schemas.openxmlformats.org/markup-compatibility/2006">
          <mc:Choice Requires="x14">
            <control shapeId="61463" r:id="rId26" name="Check Box 23">
              <controlPr defaultSize="0" autoFill="0" autoLine="0" autoPict="0">
                <anchor moveWithCells="1">
                  <from>
                    <xdr:col>7</xdr:col>
                    <xdr:colOff>38100</xdr:colOff>
                    <xdr:row>46</xdr:row>
                    <xdr:rowOff>30480</xdr:rowOff>
                  </from>
                  <to>
                    <xdr:col>9</xdr:col>
                    <xdr:colOff>137160</xdr:colOff>
                    <xdr:row>47</xdr:row>
                    <xdr:rowOff>0</xdr:rowOff>
                  </to>
                </anchor>
              </controlPr>
            </control>
          </mc:Choice>
        </mc:AlternateContent>
        <mc:AlternateContent xmlns:mc="http://schemas.openxmlformats.org/markup-compatibility/2006">
          <mc:Choice Requires="x14">
            <control shapeId="61464" r:id="rId27" name="Check Box 24">
              <controlPr defaultSize="0" autoFill="0" autoLine="0" autoPict="0">
                <anchor moveWithCells="1">
                  <from>
                    <xdr:col>10</xdr:col>
                    <xdr:colOff>22860</xdr:colOff>
                    <xdr:row>46</xdr:row>
                    <xdr:rowOff>22860</xdr:rowOff>
                  </from>
                  <to>
                    <xdr:col>12</xdr:col>
                    <xdr:colOff>152400</xdr:colOff>
                    <xdr:row>47</xdr:row>
                    <xdr:rowOff>0</xdr:rowOff>
                  </to>
                </anchor>
              </controlPr>
            </control>
          </mc:Choice>
        </mc:AlternateContent>
        <mc:AlternateContent xmlns:mc="http://schemas.openxmlformats.org/markup-compatibility/2006">
          <mc:Choice Requires="x14">
            <control shapeId="61465" r:id="rId28" name="Check Box 25">
              <controlPr defaultSize="0" autoFill="0" autoLine="0" autoPict="0">
                <anchor moveWithCells="1">
                  <from>
                    <xdr:col>13</xdr:col>
                    <xdr:colOff>30480</xdr:colOff>
                    <xdr:row>47</xdr:row>
                    <xdr:rowOff>22860</xdr:rowOff>
                  </from>
                  <to>
                    <xdr:col>15</xdr:col>
                    <xdr:colOff>213360</xdr:colOff>
                    <xdr:row>48</xdr:row>
                    <xdr:rowOff>0</xdr:rowOff>
                  </to>
                </anchor>
              </controlPr>
            </control>
          </mc:Choice>
        </mc:AlternateContent>
        <mc:AlternateContent xmlns:mc="http://schemas.openxmlformats.org/markup-compatibility/2006">
          <mc:Choice Requires="x14">
            <control shapeId="61466" r:id="rId29" name="Check Box 26">
              <controlPr defaultSize="0" autoFill="0" autoLine="0" autoPict="0">
                <anchor moveWithCells="1">
                  <from>
                    <xdr:col>13</xdr:col>
                    <xdr:colOff>38100</xdr:colOff>
                    <xdr:row>46</xdr:row>
                    <xdr:rowOff>30480</xdr:rowOff>
                  </from>
                  <to>
                    <xdr:col>15</xdr:col>
                    <xdr:colOff>76200</xdr:colOff>
                    <xdr:row>47</xdr:row>
                    <xdr:rowOff>0</xdr:rowOff>
                  </to>
                </anchor>
              </controlPr>
            </control>
          </mc:Choice>
        </mc:AlternateContent>
        <mc:AlternateContent xmlns:mc="http://schemas.openxmlformats.org/markup-compatibility/2006">
          <mc:Choice Requires="x14">
            <control shapeId="61467" r:id="rId30" name="Check Box 27">
              <controlPr defaultSize="0" autoFill="0" autoLine="0" autoPict="0">
                <anchor moveWithCells="1">
                  <from>
                    <xdr:col>1</xdr:col>
                    <xdr:colOff>30480</xdr:colOff>
                    <xdr:row>47</xdr:row>
                    <xdr:rowOff>22860</xdr:rowOff>
                  </from>
                  <to>
                    <xdr:col>3</xdr:col>
                    <xdr:colOff>137160</xdr:colOff>
                    <xdr:row>47</xdr:row>
                    <xdr:rowOff>213360</xdr:rowOff>
                  </to>
                </anchor>
              </controlPr>
            </control>
          </mc:Choice>
        </mc:AlternateContent>
        <mc:AlternateContent xmlns:mc="http://schemas.openxmlformats.org/markup-compatibility/2006">
          <mc:Choice Requires="x14">
            <control shapeId="61468" r:id="rId31" name="Check Box 28">
              <controlPr defaultSize="0" autoFill="0" autoLine="0" autoPict="0">
                <anchor moveWithCells="1">
                  <from>
                    <xdr:col>7</xdr:col>
                    <xdr:colOff>45720</xdr:colOff>
                    <xdr:row>47</xdr:row>
                    <xdr:rowOff>30480</xdr:rowOff>
                  </from>
                  <to>
                    <xdr:col>9</xdr:col>
                    <xdr:colOff>167640</xdr:colOff>
                    <xdr:row>48</xdr:row>
                    <xdr:rowOff>0</xdr:rowOff>
                  </to>
                </anchor>
              </controlPr>
            </control>
          </mc:Choice>
        </mc:AlternateContent>
        <mc:AlternateContent xmlns:mc="http://schemas.openxmlformats.org/markup-compatibility/2006">
          <mc:Choice Requires="x14">
            <control shapeId="61469" r:id="rId32" name="Check Box 29">
              <controlPr defaultSize="0" autoFill="0" autoLine="0" autoPict="0">
                <anchor moveWithCells="1">
                  <from>
                    <xdr:col>10</xdr:col>
                    <xdr:colOff>22860</xdr:colOff>
                    <xdr:row>47</xdr:row>
                    <xdr:rowOff>22860</xdr:rowOff>
                  </from>
                  <to>
                    <xdr:col>12</xdr:col>
                    <xdr:colOff>137160</xdr:colOff>
                    <xdr:row>48</xdr:row>
                    <xdr:rowOff>0</xdr:rowOff>
                  </to>
                </anchor>
              </controlPr>
            </control>
          </mc:Choice>
        </mc:AlternateContent>
        <mc:AlternateContent xmlns:mc="http://schemas.openxmlformats.org/markup-compatibility/2006">
          <mc:Choice Requires="x14">
            <control shapeId="61470" r:id="rId33" name="Check Box 30">
              <controlPr defaultSize="0" autoFill="0" autoLine="0" autoPict="0">
                <anchor moveWithCells="1">
                  <from>
                    <xdr:col>4</xdr:col>
                    <xdr:colOff>7620</xdr:colOff>
                    <xdr:row>47</xdr:row>
                    <xdr:rowOff>7620</xdr:rowOff>
                  </from>
                  <to>
                    <xdr:col>6</xdr:col>
                    <xdr:colOff>152400</xdr:colOff>
                    <xdr:row>47</xdr:row>
                    <xdr:rowOff>213360</xdr:rowOff>
                  </to>
                </anchor>
              </controlPr>
            </control>
          </mc:Choice>
        </mc:AlternateContent>
        <mc:AlternateContent xmlns:mc="http://schemas.openxmlformats.org/markup-compatibility/2006">
          <mc:Choice Requires="x14">
            <control shapeId="61471" r:id="rId34" name="Check Box 31">
              <controlPr defaultSize="0" autoFill="0" autoLine="0" autoPict="0">
                <anchor moveWithCells="1">
                  <from>
                    <xdr:col>32</xdr:col>
                    <xdr:colOff>83820</xdr:colOff>
                    <xdr:row>19</xdr:row>
                    <xdr:rowOff>30480</xdr:rowOff>
                  </from>
                  <to>
                    <xdr:col>35</xdr:col>
                    <xdr:colOff>327660</xdr:colOff>
                    <xdr:row>20</xdr:row>
                    <xdr:rowOff>175260</xdr:rowOff>
                  </to>
                </anchor>
              </controlPr>
            </control>
          </mc:Choice>
        </mc:AlternateContent>
        <mc:AlternateContent xmlns:mc="http://schemas.openxmlformats.org/markup-compatibility/2006">
          <mc:Choice Requires="x14">
            <control shapeId="61472" r:id="rId35" name="Check Box 32">
              <controlPr defaultSize="0" autoFill="0" autoLine="0" autoPict="0">
                <anchor moveWithCells="1">
                  <from>
                    <xdr:col>20</xdr:col>
                    <xdr:colOff>60960</xdr:colOff>
                    <xdr:row>24</xdr:row>
                    <xdr:rowOff>22860</xdr:rowOff>
                  </from>
                  <to>
                    <xdr:col>22</xdr:col>
                    <xdr:colOff>251460</xdr:colOff>
                    <xdr:row>25</xdr:row>
                    <xdr:rowOff>7620</xdr:rowOff>
                  </to>
                </anchor>
              </controlPr>
            </control>
          </mc:Choice>
        </mc:AlternateContent>
        <mc:AlternateContent xmlns:mc="http://schemas.openxmlformats.org/markup-compatibility/2006">
          <mc:Choice Requires="x14">
            <control shapeId="61473" r:id="rId36" name="Check Box 33">
              <controlPr defaultSize="0" autoFill="0" autoLine="0" autoPict="0">
                <anchor moveWithCells="1">
                  <from>
                    <xdr:col>20</xdr:col>
                    <xdr:colOff>45720</xdr:colOff>
                    <xdr:row>27</xdr:row>
                    <xdr:rowOff>22860</xdr:rowOff>
                  </from>
                  <to>
                    <xdr:col>22</xdr:col>
                    <xdr:colOff>175260</xdr:colOff>
                    <xdr:row>27</xdr:row>
                    <xdr:rowOff>213360</xdr:rowOff>
                  </to>
                </anchor>
              </controlPr>
            </control>
          </mc:Choice>
        </mc:AlternateContent>
        <mc:AlternateContent xmlns:mc="http://schemas.openxmlformats.org/markup-compatibility/2006">
          <mc:Choice Requires="x14">
            <control shapeId="61474" r:id="rId37" name="Check Box 34">
              <controlPr defaultSize="0" autoFill="0" autoLine="0" autoPict="0">
                <anchor moveWithCells="1">
                  <from>
                    <xdr:col>20</xdr:col>
                    <xdr:colOff>60960</xdr:colOff>
                    <xdr:row>29</xdr:row>
                    <xdr:rowOff>22860</xdr:rowOff>
                  </from>
                  <to>
                    <xdr:col>23</xdr:col>
                    <xdr:colOff>38100</xdr:colOff>
                    <xdr:row>30</xdr:row>
                    <xdr:rowOff>0</xdr:rowOff>
                  </to>
                </anchor>
              </controlPr>
            </control>
          </mc:Choice>
        </mc:AlternateContent>
        <mc:AlternateContent xmlns:mc="http://schemas.openxmlformats.org/markup-compatibility/2006">
          <mc:Choice Requires="x14">
            <control shapeId="61475" r:id="rId38" name="Check Box 35">
              <controlPr defaultSize="0" autoFill="0" autoLine="0" autoPict="0">
                <anchor moveWithCells="1">
                  <from>
                    <xdr:col>8</xdr:col>
                    <xdr:colOff>228600</xdr:colOff>
                    <xdr:row>42</xdr:row>
                    <xdr:rowOff>7620</xdr:rowOff>
                  </from>
                  <to>
                    <xdr:col>12</xdr:col>
                    <xdr:colOff>0</xdr:colOff>
                    <xdr:row>42</xdr:row>
                    <xdr:rowOff>213360</xdr:rowOff>
                  </to>
                </anchor>
              </controlPr>
            </control>
          </mc:Choice>
        </mc:AlternateContent>
        <mc:AlternateContent xmlns:mc="http://schemas.openxmlformats.org/markup-compatibility/2006">
          <mc:Choice Requires="x14">
            <control shapeId="61476" r:id="rId39" name="Check Box 36">
              <controlPr defaultSize="0" autoFill="0" autoLine="0" autoPict="0">
                <anchor moveWithCells="1">
                  <from>
                    <xdr:col>21</xdr:col>
                    <xdr:colOff>38100</xdr:colOff>
                    <xdr:row>32</xdr:row>
                    <xdr:rowOff>22860</xdr:rowOff>
                  </from>
                  <to>
                    <xdr:col>25</xdr:col>
                    <xdr:colOff>22860</xdr:colOff>
                    <xdr:row>32</xdr:row>
                    <xdr:rowOff>213360</xdr:rowOff>
                  </to>
                </anchor>
              </controlPr>
            </control>
          </mc:Choice>
        </mc:AlternateContent>
        <mc:AlternateContent xmlns:mc="http://schemas.openxmlformats.org/markup-compatibility/2006">
          <mc:Choice Requires="x14">
            <control shapeId="61477" r:id="rId40" name="Check Box 37">
              <controlPr defaultSize="0" autoFill="0" autoLine="0" autoPict="0">
                <anchor moveWithCells="1">
                  <from>
                    <xdr:col>21</xdr:col>
                    <xdr:colOff>22860</xdr:colOff>
                    <xdr:row>34</xdr:row>
                    <xdr:rowOff>22860</xdr:rowOff>
                  </from>
                  <to>
                    <xdr:col>23</xdr:col>
                    <xdr:colOff>167640</xdr:colOff>
                    <xdr:row>34</xdr:row>
                    <xdr:rowOff>213360</xdr:rowOff>
                  </to>
                </anchor>
              </controlPr>
            </control>
          </mc:Choice>
        </mc:AlternateContent>
        <mc:AlternateContent xmlns:mc="http://schemas.openxmlformats.org/markup-compatibility/2006">
          <mc:Choice Requires="x14">
            <control shapeId="61478" r:id="rId41" name="Check Box 38">
              <controlPr defaultSize="0" autoFill="0" autoLine="0" autoPict="0">
                <anchor moveWithCells="1">
                  <from>
                    <xdr:col>21</xdr:col>
                    <xdr:colOff>30480</xdr:colOff>
                    <xdr:row>36</xdr:row>
                    <xdr:rowOff>7620</xdr:rowOff>
                  </from>
                  <to>
                    <xdr:col>23</xdr:col>
                    <xdr:colOff>68580</xdr:colOff>
                    <xdr:row>36</xdr:row>
                    <xdr:rowOff>213360</xdr:rowOff>
                  </to>
                </anchor>
              </controlPr>
            </control>
          </mc:Choice>
        </mc:AlternateContent>
        <mc:AlternateContent xmlns:mc="http://schemas.openxmlformats.org/markup-compatibility/2006">
          <mc:Choice Requires="x14">
            <control shapeId="61479" r:id="rId42" name="Check Box 39">
              <controlPr defaultSize="0" autoFill="0" autoLine="0" autoPict="0">
                <anchor moveWithCells="1">
                  <from>
                    <xdr:col>13</xdr:col>
                    <xdr:colOff>297180</xdr:colOff>
                    <xdr:row>43</xdr:row>
                    <xdr:rowOff>15240</xdr:rowOff>
                  </from>
                  <to>
                    <xdr:col>18</xdr:col>
                    <xdr:colOff>251460</xdr:colOff>
                    <xdr:row>43</xdr:row>
                    <xdr:rowOff>213360</xdr:rowOff>
                  </to>
                </anchor>
              </controlPr>
            </control>
          </mc:Choice>
        </mc:AlternateContent>
        <mc:AlternateContent xmlns:mc="http://schemas.openxmlformats.org/markup-compatibility/2006">
          <mc:Choice Requires="x14">
            <control shapeId="61480" r:id="rId43" name="Check Box 40">
              <controlPr defaultSize="0" autoFill="0" autoLine="0" autoPict="0">
                <anchor moveWithCells="1">
                  <from>
                    <xdr:col>1</xdr:col>
                    <xdr:colOff>38100</xdr:colOff>
                    <xdr:row>44</xdr:row>
                    <xdr:rowOff>38100</xdr:rowOff>
                  </from>
                  <to>
                    <xdr:col>6</xdr:col>
                    <xdr:colOff>99060</xdr:colOff>
                    <xdr:row>44</xdr:row>
                    <xdr:rowOff>198120</xdr:rowOff>
                  </to>
                </anchor>
              </controlPr>
            </control>
          </mc:Choice>
        </mc:AlternateContent>
        <mc:AlternateContent xmlns:mc="http://schemas.openxmlformats.org/markup-compatibility/2006">
          <mc:Choice Requires="x14">
            <control shapeId="61481" r:id="rId44" name="Check Box 41">
              <controlPr defaultSize="0" autoFill="0" autoLine="0" autoPict="0">
                <anchor moveWithCells="1">
                  <from>
                    <xdr:col>23</xdr:col>
                    <xdr:colOff>38100</xdr:colOff>
                    <xdr:row>27</xdr:row>
                    <xdr:rowOff>22860</xdr:rowOff>
                  </from>
                  <to>
                    <xdr:col>27</xdr:col>
                    <xdr:colOff>121920</xdr:colOff>
                    <xdr:row>28</xdr:row>
                    <xdr:rowOff>0</xdr:rowOff>
                  </to>
                </anchor>
              </controlPr>
            </control>
          </mc:Choice>
        </mc:AlternateContent>
        <mc:AlternateContent xmlns:mc="http://schemas.openxmlformats.org/markup-compatibility/2006">
          <mc:Choice Requires="x14">
            <control shapeId="61482" r:id="rId45" name="Check Box 42">
              <controlPr defaultSize="0" autoFill="0" autoLine="0" autoPict="0">
                <anchor moveWithCells="1">
                  <from>
                    <xdr:col>21</xdr:col>
                    <xdr:colOff>30480</xdr:colOff>
                    <xdr:row>38</xdr:row>
                    <xdr:rowOff>22860</xdr:rowOff>
                  </from>
                  <to>
                    <xdr:col>24</xdr:col>
                    <xdr:colOff>0</xdr:colOff>
                    <xdr:row>39</xdr:row>
                    <xdr:rowOff>0</xdr:rowOff>
                  </to>
                </anchor>
              </controlPr>
            </control>
          </mc:Choice>
        </mc:AlternateContent>
        <mc:AlternateContent xmlns:mc="http://schemas.openxmlformats.org/markup-compatibility/2006">
          <mc:Choice Requires="x14">
            <control shapeId="61483" r:id="rId46" name="Check Box 43">
              <controlPr defaultSize="0" autoFill="0" autoLine="0" autoPict="0">
                <anchor moveWithCells="1">
                  <from>
                    <xdr:col>28</xdr:col>
                    <xdr:colOff>22860</xdr:colOff>
                    <xdr:row>19</xdr:row>
                    <xdr:rowOff>30480</xdr:rowOff>
                  </from>
                  <to>
                    <xdr:col>30</xdr:col>
                    <xdr:colOff>304800</xdr:colOff>
                    <xdr:row>20</xdr:row>
                    <xdr:rowOff>175260</xdr:rowOff>
                  </to>
                </anchor>
              </controlPr>
            </control>
          </mc:Choice>
        </mc:AlternateContent>
        <mc:AlternateContent xmlns:mc="http://schemas.openxmlformats.org/markup-compatibility/2006">
          <mc:Choice Requires="x14">
            <control shapeId="61484" r:id="rId47" name="Check Box 44">
              <controlPr defaultSize="0" autoFill="0" autoLine="0" autoPict="0">
                <anchor moveWithCells="1">
                  <from>
                    <xdr:col>23</xdr:col>
                    <xdr:colOff>53340</xdr:colOff>
                    <xdr:row>19</xdr:row>
                    <xdr:rowOff>53340</xdr:rowOff>
                  </from>
                  <to>
                    <xdr:col>26</xdr:col>
                    <xdr:colOff>137160</xdr:colOff>
                    <xdr:row>20</xdr:row>
                    <xdr:rowOff>182880</xdr:rowOff>
                  </to>
                </anchor>
              </controlPr>
            </control>
          </mc:Choice>
        </mc:AlternateContent>
        <mc:AlternateContent xmlns:mc="http://schemas.openxmlformats.org/markup-compatibility/2006">
          <mc:Choice Requires="x14">
            <control shapeId="61485" r:id="rId48" name="Check Box 45">
              <controlPr defaultSize="0" autoFill="0" autoLine="0" autoPict="0">
                <anchor moveWithCells="1">
                  <from>
                    <xdr:col>7</xdr:col>
                    <xdr:colOff>236220</xdr:colOff>
                    <xdr:row>44</xdr:row>
                    <xdr:rowOff>22860</xdr:rowOff>
                  </from>
                  <to>
                    <xdr:col>12</xdr:col>
                    <xdr:colOff>121920</xdr:colOff>
                    <xdr:row>44</xdr:row>
                    <xdr:rowOff>213360</xdr:rowOff>
                  </to>
                </anchor>
              </controlPr>
            </control>
          </mc:Choice>
        </mc:AlternateContent>
        <mc:AlternateContent xmlns:mc="http://schemas.openxmlformats.org/markup-compatibility/2006">
          <mc:Choice Requires="x14">
            <control shapeId="61486" r:id="rId49" name="Option Button 46">
              <controlPr defaultSize="0" autoFill="0" autoLine="0" autoPict="0">
                <anchor moveWithCells="1">
                  <from>
                    <xdr:col>1</xdr:col>
                    <xdr:colOff>121920</xdr:colOff>
                    <xdr:row>5</xdr:row>
                    <xdr:rowOff>121920</xdr:rowOff>
                  </from>
                  <to>
                    <xdr:col>5</xdr:col>
                    <xdr:colOff>228600</xdr:colOff>
                    <xdr:row>6</xdr:row>
                    <xdr:rowOff>152400</xdr:rowOff>
                  </to>
                </anchor>
              </controlPr>
            </control>
          </mc:Choice>
        </mc:AlternateContent>
        <mc:AlternateContent xmlns:mc="http://schemas.openxmlformats.org/markup-compatibility/2006">
          <mc:Choice Requires="x14">
            <control shapeId="61487" r:id="rId50" name="Option Button 47">
              <controlPr defaultSize="0" autoFill="0" autoLine="0" autoPict="0">
                <anchor moveWithCells="1">
                  <from>
                    <xdr:col>6</xdr:col>
                    <xdr:colOff>121920</xdr:colOff>
                    <xdr:row>5</xdr:row>
                    <xdr:rowOff>121920</xdr:rowOff>
                  </from>
                  <to>
                    <xdr:col>11</xdr:col>
                    <xdr:colOff>22860</xdr:colOff>
                    <xdr:row>6</xdr:row>
                    <xdr:rowOff>152400</xdr:rowOff>
                  </to>
                </anchor>
              </controlPr>
            </control>
          </mc:Choice>
        </mc:AlternateContent>
        <mc:AlternateContent xmlns:mc="http://schemas.openxmlformats.org/markup-compatibility/2006">
          <mc:Choice Requires="x14">
            <control shapeId="61488" r:id="rId51" name="Option Button 48">
              <controlPr defaultSize="0" autoFill="0" autoLine="0" autoPict="0">
                <anchor moveWithCells="1">
                  <from>
                    <xdr:col>11</xdr:col>
                    <xdr:colOff>137160</xdr:colOff>
                    <xdr:row>5</xdr:row>
                    <xdr:rowOff>121920</xdr:rowOff>
                  </from>
                  <to>
                    <xdr:col>15</xdr:col>
                    <xdr:colOff>83820</xdr:colOff>
                    <xdr:row>6</xdr:row>
                    <xdr:rowOff>152400</xdr:rowOff>
                  </to>
                </anchor>
              </controlPr>
            </control>
          </mc:Choice>
        </mc:AlternateContent>
        <mc:AlternateContent xmlns:mc="http://schemas.openxmlformats.org/markup-compatibility/2006">
          <mc:Choice Requires="x14">
            <control shapeId="61489" r:id="rId52" name="Option Button 49">
              <controlPr defaultSize="0" autoFill="0" autoLine="0" autoPict="0">
                <anchor moveWithCells="1">
                  <from>
                    <xdr:col>16</xdr:col>
                    <xdr:colOff>30480</xdr:colOff>
                    <xdr:row>5</xdr:row>
                    <xdr:rowOff>121920</xdr:rowOff>
                  </from>
                  <to>
                    <xdr:col>20</xdr:col>
                    <xdr:colOff>121920</xdr:colOff>
                    <xdr:row>6</xdr:row>
                    <xdr:rowOff>152400</xdr:rowOff>
                  </to>
                </anchor>
              </controlPr>
            </control>
          </mc:Choice>
        </mc:AlternateContent>
        <mc:AlternateContent xmlns:mc="http://schemas.openxmlformats.org/markup-compatibility/2006">
          <mc:Choice Requires="x14">
            <control shapeId="61490" r:id="rId53" name="Option Button 50">
              <controlPr defaultSize="0" autoFill="0" autoLine="0" autoPict="0">
                <anchor moveWithCells="1">
                  <from>
                    <xdr:col>1</xdr:col>
                    <xdr:colOff>114300</xdr:colOff>
                    <xdr:row>9</xdr:row>
                    <xdr:rowOff>106680</xdr:rowOff>
                  </from>
                  <to>
                    <xdr:col>3</xdr:col>
                    <xdr:colOff>175260</xdr:colOff>
                    <xdr:row>9</xdr:row>
                    <xdr:rowOff>327660</xdr:rowOff>
                  </to>
                </anchor>
              </controlPr>
            </control>
          </mc:Choice>
        </mc:AlternateContent>
        <mc:AlternateContent xmlns:mc="http://schemas.openxmlformats.org/markup-compatibility/2006">
          <mc:Choice Requires="x14">
            <control shapeId="61491" r:id="rId54" name="Option Button 51">
              <controlPr defaultSize="0" autoFill="0" autoLine="0" autoPict="0">
                <anchor moveWithCells="1">
                  <from>
                    <xdr:col>4</xdr:col>
                    <xdr:colOff>129540</xdr:colOff>
                    <xdr:row>9</xdr:row>
                    <xdr:rowOff>91440</xdr:rowOff>
                  </from>
                  <to>
                    <xdr:col>6</xdr:col>
                    <xdr:colOff>152400</xdr:colOff>
                    <xdr:row>9</xdr:row>
                    <xdr:rowOff>327660</xdr:rowOff>
                  </to>
                </anchor>
              </controlPr>
            </control>
          </mc:Choice>
        </mc:AlternateContent>
        <mc:AlternateContent xmlns:mc="http://schemas.openxmlformats.org/markup-compatibility/2006">
          <mc:Choice Requires="x14">
            <control shapeId="61492" r:id="rId55" name="Option Button 52">
              <controlPr defaultSize="0" autoFill="0" autoLine="0" autoPict="0">
                <anchor moveWithCells="1">
                  <from>
                    <xdr:col>32</xdr:col>
                    <xdr:colOff>121920</xdr:colOff>
                    <xdr:row>15</xdr:row>
                    <xdr:rowOff>30480</xdr:rowOff>
                  </from>
                  <to>
                    <xdr:col>33</xdr:col>
                    <xdr:colOff>251460</xdr:colOff>
                    <xdr:row>16</xdr:row>
                    <xdr:rowOff>0</xdr:rowOff>
                  </to>
                </anchor>
              </controlPr>
            </control>
          </mc:Choice>
        </mc:AlternateContent>
        <mc:AlternateContent xmlns:mc="http://schemas.openxmlformats.org/markup-compatibility/2006">
          <mc:Choice Requires="x14">
            <control shapeId="61493" r:id="rId56" name="Option Button 53">
              <controlPr defaultSize="0" autoFill="0" autoLine="0" autoPict="0">
                <anchor moveWithCells="1">
                  <from>
                    <xdr:col>34</xdr:col>
                    <xdr:colOff>68580</xdr:colOff>
                    <xdr:row>15</xdr:row>
                    <xdr:rowOff>38100</xdr:rowOff>
                  </from>
                  <to>
                    <xdr:col>35</xdr:col>
                    <xdr:colOff>289560</xdr:colOff>
                    <xdr:row>15</xdr:row>
                    <xdr:rowOff>228600</xdr:rowOff>
                  </to>
                </anchor>
              </controlPr>
            </control>
          </mc:Choice>
        </mc:AlternateContent>
        <mc:AlternateContent xmlns:mc="http://schemas.openxmlformats.org/markup-compatibility/2006">
          <mc:Choice Requires="x14">
            <control shapeId="61494" r:id="rId57" name="Group Box 54">
              <controlPr locked="0" defaultSize="0" autoFill="0" autoPict="0">
                <anchor moveWithCells="1">
                  <from>
                    <xdr:col>1</xdr:col>
                    <xdr:colOff>220980</xdr:colOff>
                    <xdr:row>9</xdr:row>
                    <xdr:rowOff>7620</xdr:rowOff>
                  </from>
                  <to>
                    <xdr:col>7</xdr:col>
                    <xdr:colOff>38100</xdr:colOff>
                    <xdr:row>9</xdr:row>
                    <xdr:rowOff>358140</xdr:rowOff>
                  </to>
                </anchor>
              </controlPr>
            </control>
          </mc:Choice>
        </mc:AlternateContent>
        <mc:AlternateContent xmlns:mc="http://schemas.openxmlformats.org/markup-compatibility/2006">
          <mc:Choice Requires="x14">
            <control shapeId="61495" r:id="rId58" name="Check Box 55">
              <controlPr defaultSize="0" autoFill="0" autoLine="0" autoPict="0">
                <anchor moveWithCells="1">
                  <from>
                    <xdr:col>21</xdr:col>
                    <xdr:colOff>22860</xdr:colOff>
                    <xdr:row>42</xdr:row>
                    <xdr:rowOff>15240</xdr:rowOff>
                  </from>
                  <to>
                    <xdr:col>29</xdr:col>
                    <xdr:colOff>175260</xdr:colOff>
                    <xdr:row>43</xdr:row>
                    <xdr:rowOff>0</xdr:rowOff>
                  </to>
                </anchor>
              </controlPr>
            </control>
          </mc:Choice>
        </mc:AlternateContent>
        <mc:AlternateContent xmlns:mc="http://schemas.openxmlformats.org/markup-compatibility/2006">
          <mc:Choice Requires="x14">
            <control shapeId="61496" r:id="rId59" name="Check Box 56">
              <controlPr defaultSize="0" autoFill="0" autoLine="0" autoPict="0">
                <anchor moveWithCells="1">
                  <from>
                    <xdr:col>21</xdr:col>
                    <xdr:colOff>7620</xdr:colOff>
                    <xdr:row>26</xdr:row>
                    <xdr:rowOff>22860</xdr:rowOff>
                  </from>
                  <to>
                    <xdr:col>29</xdr:col>
                    <xdr:colOff>167640</xdr:colOff>
                    <xdr:row>26</xdr:row>
                    <xdr:rowOff>213360</xdr:rowOff>
                  </to>
                </anchor>
              </controlPr>
            </control>
          </mc:Choice>
        </mc:AlternateContent>
        <mc:AlternateContent xmlns:mc="http://schemas.openxmlformats.org/markup-compatibility/2006">
          <mc:Choice Requires="x14">
            <control shapeId="61497" r:id="rId60" name="Check Box 57">
              <controlPr defaultSize="0" autoFill="0" autoLine="0" autoPict="0">
                <anchor moveWithCells="1">
                  <from>
                    <xdr:col>30</xdr:col>
                    <xdr:colOff>22860</xdr:colOff>
                    <xdr:row>26</xdr:row>
                    <xdr:rowOff>15240</xdr:rowOff>
                  </from>
                  <to>
                    <xdr:col>35</xdr:col>
                    <xdr:colOff>106680</xdr:colOff>
                    <xdr:row>26</xdr:row>
                    <xdr:rowOff>213360</xdr:rowOff>
                  </to>
                </anchor>
              </controlPr>
            </control>
          </mc:Choice>
        </mc:AlternateContent>
        <mc:AlternateContent xmlns:mc="http://schemas.openxmlformats.org/markup-compatibility/2006">
          <mc:Choice Requires="x14">
            <control shapeId="61498" r:id="rId61" name="Check Box 58">
              <controlPr defaultSize="0" autoFill="0" autoLine="0" autoPict="0">
                <anchor moveWithCells="1">
                  <from>
                    <xdr:col>1</xdr:col>
                    <xdr:colOff>38100</xdr:colOff>
                    <xdr:row>43</xdr:row>
                    <xdr:rowOff>22860</xdr:rowOff>
                  </from>
                  <to>
                    <xdr:col>7</xdr:col>
                    <xdr:colOff>175260</xdr:colOff>
                    <xdr:row>43</xdr:row>
                    <xdr:rowOff>213360</xdr:rowOff>
                  </to>
                </anchor>
              </controlPr>
            </control>
          </mc:Choice>
        </mc:AlternateContent>
        <mc:AlternateContent xmlns:mc="http://schemas.openxmlformats.org/markup-compatibility/2006">
          <mc:Choice Requires="x14">
            <control shapeId="61499" r:id="rId62" name="Check Box 59">
              <controlPr defaultSize="0" autoFill="0" autoLine="0" autoPict="0">
                <anchor moveWithCells="1">
                  <from>
                    <xdr:col>1</xdr:col>
                    <xdr:colOff>45720</xdr:colOff>
                    <xdr:row>39</xdr:row>
                    <xdr:rowOff>15240</xdr:rowOff>
                  </from>
                  <to>
                    <xdr:col>5</xdr:col>
                    <xdr:colOff>38100</xdr:colOff>
                    <xdr:row>39</xdr:row>
                    <xdr:rowOff>213360</xdr:rowOff>
                  </to>
                </anchor>
              </controlPr>
            </control>
          </mc:Choice>
        </mc:AlternateContent>
        <mc:AlternateContent xmlns:mc="http://schemas.openxmlformats.org/markup-compatibility/2006">
          <mc:Choice Requires="x14">
            <control shapeId="61500" r:id="rId63" name="Check Box 60">
              <controlPr defaultSize="0" autoFill="0" autoLine="0" autoPict="0">
                <anchor moveWithCells="1">
                  <from>
                    <xdr:col>11</xdr:col>
                    <xdr:colOff>76200</xdr:colOff>
                    <xdr:row>39</xdr:row>
                    <xdr:rowOff>7620</xdr:rowOff>
                  </from>
                  <to>
                    <xdr:col>17</xdr:col>
                    <xdr:colOff>167640</xdr:colOff>
                    <xdr:row>39</xdr:row>
                    <xdr:rowOff>198120</xdr:rowOff>
                  </to>
                </anchor>
              </controlPr>
            </control>
          </mc:Choice>
        </mc:AlternateContent>
        <mc:AlternateContent xmlns:mc="http://schemas.openxmlformats.org/markup-compatibility/2006">
          <mc:Choice Requires="x14">
            <control shapeId="61501" r:id="rId64" name="Check Box 61">
              <controlPr defaultSize="0" autoFill="0" autoLine="0" autoPict="0">
                <anchor moveWithCells="1">
                  <from>
                    <xdr:col>34</xdr:col>
                    <xdr:colOff>15240</xdr:colOff>
                    <xdr:row>23</xdr:row>
                    <xdr:rowOff>22860</xdr:rowOff>
                  </from>
                  <to>
                    <xdr:col>35</xdr:col>
                    <xdr:colOff>198120</xdr:colOff>
                    <xdr:row>25</xdr:row>
                    <xdr:rowOff>22860</xdr:rowOff>
                  </to>
                </anchor>
              </controlPr>
            </control>
          </mc:Choice>
        </mc:AlternateContent>
        <mc:AlternateContent xmlns:mc="http://schemas.openxmlformats.org/markup-compatibility/2006">
          <mc:Choice Requires="x14">
            <control shapeId="61502" r:id="rId65" name="Check Box 62">
              <controlPr defaultSize="0" autoFill="0" autoLine="0" autoPict="0">
                <anchor moveWithCells="1">
                  <from>
                    <xdr:col>21</xdr:col>
                    <xdr:colOff>22860</xdr:colOff>
                    <xdr:row>40</xdr:row>
                    <xdr:rowOff>22860</xdr:rowOff>
                  </from>
                  <to>
                    <xdr:col>24</xdr:col>
                    <xdr:colOff>83820</xdr:colOff>
                    <xdr:row>40</xdr:row>
                    <xdr:rowOff>213360</xdr:rowOff>
                  </to>
                </anchor>
              </controlPr>
            </control>
          </mc:Choice>
        </mc:AlternateContent>
        <mc:AlternateContent xmlns:mc="http://schemas.openxmlformats.org/markup-compatibility/2006">
          <mc:Choice Requires="x14">
            <control shapeId="61503" r:id="rId66" name="Check Box 63">
              <controlPr defaultSize="0" autoFill="0" autoLine="0" autoPict="0">
                <anchor moveWithCells="1">
                  <from>
                    <xdr:col>16</xdr:col>
                    <xdr:colOff>76200</xdr:colOff>
                    <xdr:row>24</xdr:row>
                    <xdr:rowOff>15240</xdr:rowOff>
                  </from>
                  <to>
                    <xdr:col>18</xdr:col>
                    <xdr:colOff>175260</xdr:colOff>
                    <xdr:row>24</xdr:row>
                    <xdr:rowOff>198120</xdr:rowOff>
                  </to>
                </anchor>
              </controlPr>
            </control>
          </mc:Choice>
        </mc:AlternateContent>
        <mc:AlternateContent xmlns:mc="http://schemas.openxmlformats.org/markup-compatibility/2006">
          <mc:Choice Requires="x14">
            <control shapeId="61504" r:id="rId67" name="Option Button 64">
              <controlPr defaultSize="0" autoFill="0" autoLine="0" autoPict="0">
                <anchor moveWithCells="1">
                  <from>
                    <xdr:col>8</xdr:col>
                    <xdr:colOff>144780</xdr:colOff>
                    <xdr:row>48</xdr:row>
                    <xdr:rowOff>22860</xdr:rowOff>
                  </from>
                  <to>
                    <xdr:col>10</xdr:col>
                    <xdr:colOff>83820</xdr:colOff>
                    <xdr:row>48</xdr:row>
                    <xdr:rowOff>213360</xdr:rowOff>
                  </to>
                </anchor>
              </controlPr>
            </control>
          </mc:Choice>
        </mc:AlternateContent>
        <mc:AlternateContent xmlns:mc="http://schemas.openxmlformats.org/markup-compatibility/2006">
          <mc:Choice Requires="x14">
            <control shapeId="61505" r:id="rId68" name="Option Button 65">
              <controlPr defaultSize="0" autoFill="0" autoLine="0" autoPict="0">
                <anchor moveWithCells="1">
                  <from>
                    <xdr:col>6</xdr:col>
                    <xdr:colOff>175260</xdr:colOff>
                    <xdr:row>48</xdr:row>
                    <xdr:rowOff>22860</xdr:rowOff>
                  </from>
                  <to>
                    <xdr:col>8</xdr:col>
                    <xdr:colOff>83820</xdr:colOff>
                    <xdr:row>49</xdr:row>
                    <xdr:rowOff>0</xdr:rowOff>
                  </to>
                </anchor>
              </controlPr>
            </control>
          </mc:Choice>
        </mc:AlternateContent>
        <mc:AlternateContent xmlns:mc="http://schemas.openxmlformats.org/markup-compatibility/2006">
          <mc:Choice Requires="x14">
            <control shapeId="61506" r:id="rId69" name="Group Box 66">
              <controlPr defaultSize="0" autoFill="0" autoPict="0">
                <anchor moveWithCells="1">
                  <from>
                    <xdr:col>6</xdr:col>
                    <xdr:colOff>83820</xdr:colOff>
                    <xdr:row>47</xdr:row>
                    <xdr:rowOff>213360</xdr:rowOff>
                  </from>
                  <to>
                    <xdr:col>11</xdr:col>
                    <xdr:colOff>198120</xdr:colOff>
                    <xdr:row>49</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CE69-19A1-4BC9-AD37-A58D20BFD891}">
  <sheetPr>
    <pageSetUpPr fitToPage="1"/>
  </sheetPr>
  <dimension ref="A1:BQ159"/>
  <sheetViews>
    <sheetView view="pageBreakPreview" topLeftCell="A4" zoomScale="90" zoomScaleNormal="90" zoomScaleSheetLayoutView="90" workbookViewId="0">
      <selection activeCell="J15" sqref="J15:AB15"/>
    </sheetView>
  </sheetViews>
  <sheetFormatPr defaultColWidth="9" defaultRowHeight="12" x14ac:dyDescent="0.15"/>
  <cols>
    <col min="1" max="1" width="3.109375" style="71" customWidth="1"/>
    <col min="2" max="3" width="3.44140625" style="71" customWidth="1"/>
    <col min="4" max="4" width="3.21875" style="71" customWidth="1"/>
    <col min="5" max="10" width="3.44140625" style="71" customWidth="1"/>
    <col min="11" max="12" width="3.77734375" style="71" customWidth="1"/>
    <col min="13" max="13" width="3.44140625" style="71" customWidth="1"/>
    <col min="14" max="14" width="4.44140625" style="71" customWidth="1"/>
    <col min="15" max="15" width="3.44140625" style="71" customWidth="1"/>
    <col min="16" max="16" width="2.6640625" style="71" customWidth="1"/>
    <col min="17" max="18" width="4.44140625" style="71" customWidth="1"/>
    <col min="19" max="19" width="3.77734375" style="71" customWidth="1"/>
    <col min="20" max="20" width="0.88671875" style="71" customWidth="1"/>
    <col min="21" max="21" width="4" style="71" customWidth="1"/>
    <col min="22" max="22" width="3.33203125" style="71" customWidth="1"/>
    <col min="23" max="23" width="4.33203125" style="71" customWidth="1"/>
    <col min="24" max="30" width="3" style="71" customWidth="1"/>
    <col min="31" max="31" width="5" style="71" customWidth="1"/>
    <col min="32" max="33" width="4.6640625" style="71" customWidth="1"/>
    <col min="34" max="34" width="4.109375" style="71" customWidth="1"/>
    <col min="35" max="35" width="3.44140625" style="71" customWidth="1"/>
    <col min="36" max="36" width="5.21875" style="71" customWidth="1"/>
    <col min="37" max="37" width="2.33203125" style="71" customWidth="1"/>
    <col min="38" max="41" width="4.44140625" style="71" customWidth="1"/>
    <col min="42" max="42" width="5.77734375" style="71" customWidth="1"/>
    <col min="43" max="51" width="10.77734375" style="336" hidden="1" customWidth="1"/>
    <col min="52" max="52" width="10.77734375" style="336" customWidth="1"/>
    <col min="53" max="57" width="10.77734375" style="71" customWidth="1"/>
    <col min="58" max="59" width="8.77734375" style="71" customWidth="1"/>
    <col min="60" max="16384" width="9" style="71"/>
  </cols>
  <sheetData>
    <row r="1" spans="2:52" ht="3.75" hidden="1" customHeight="1" x14ac:dyDescent="0.15">
      <c r="B1" s="936"/>
      <c r="C1" s="936"/>
      <c r="D1" s="445"/>
      <c r="J1" s="445"/>
      <c r="K1" s="445"/>
      <c r="L1" s="445"/>
      <c r="M1" s="445"/>
      <c r="AA1" s="937"/>
      <c r="AB1" s="937"/>
      <c r="AC1" s="937"/>
      <c r="AD1" s="937"/>
      <c r="AE1" s="937"/>
      <c r="AF1" s="938"/>
      <c r="AG1" s="938"/>
      <c r="AH1" s="938"/>
      <c r="AI1" s="938"/>
      <c r="AJ1" s="938"/>
    </row>
    <row r="2" spans="2:52" ht="3.75" hidden="1" customHeight="1" x14ac:dyDescent="0.15">
      <c r="B2" s="936"/>
      <c r="C2" s="936"/>
      <c r="D2" s="445"/>
      <c r="AA2" s="937"/>
      <c r="AB2" s="937"/>
      <c r="AC2" s="937"/>
      <c r="AD2" s="937"/>
      <c r="AE2" s="937"/>
      <c r="AF2" s="939"/>
      <c r="AG2" s="939"/>
      <c r="AH2" s="939"/>
      <c r="AI2" s="939"/>
      <c r="AJ2" s="939"/>
    </row>
    <row r="3" spans="2:52" ht="3.75" hidden="1" customHeight="1" x14ac:dyDescent="0.15"/>
    <row r="4" spans="2:52" ht="21" customHeight="1" x14ac:dyDescent="0.15">
      <c r="B4" s="1743" t="s">
        <v>217</v>
      </c>
      <c r="C4" s="1743"/>
      <c r="D4" s="1743"/>
      <c r="E4" s="1743"/>
      <c r="F4" s="1743"/>
      <c r="G4" s="1743"/>
      <c r="H4" s="1743"/>
      <c r="I4" s="1743"/>
      <c r="J4" s="1743"/>
      <c r="K4" s="1743"/>
      <c r="L4" s="1743"/>
      <c r="M4" s="1743"/>
      <c r="N4" s="1743"/>
      <c r="O4" s="1743"/>
      <c r="P4" s="1743"/>
      <c r="Q4" s="1743"/>
      <c r="R4" s="72"/>
      <c r="S4" s="73"/>
      <c r="T4" s="73"/>
      <c r="U4" s="73"/>
      <c r="V4" s="73"/>
      <c r="W4" s="74"/>
      <c r="X4" s="74"/>
      <c r="Y4" s="74"/>
      <c r="AA4" s="71" t="s">
        <v>218</v>
      </c>
      <c r="AE4" s="1745"/>
      <c r="AF4" s="1745"/>
      <c r="AG4" s="1745"/>
      <c r="AH4" s="1745"/>
      <c r="AI4" s="1745"/>
      <c r="AJ4" s="1745"/>
    </row>
    <row r="5" spans="2:52" ht="21.75" customHeight="1" x14ac:dyDescent="0.15">
      <c r="B5" s="1744"/>
      <c r="C5" s="1744"/>
      <c r="D5" s="1744"/>
      <c r="E5" s="1744"/>
      <c r="F5" s="1744"/>
      <c r="G5" s="1744"/>
      <c r="H5" s="1744"/>
      <c r="I5" s="1744"/>
      <c r="J5" s="1744"/>
      <c r="K5" s="1744"/>
      <c r="L5" s="1744"/>
      <c r="M5" s="1744"/>
      <c r="N5" s="1744"/>
      <c r="O5" s="1744"/>
      <c r="P5" s="1744"/>
      <c r="Q5" s="1744"/>
      <c r="R5" s="446"/>
      <c r="S5" s="75"/>
      <c r="T5" s="75"/>
      <c r="U5" s="75"/>
      <c r="V5" s="73"/>
      <c r="AA5" s="1746" t="s">
        <v>180</v>
      </c>
      <c r="AB5" s="1746"/>
      <c r="AC5" s="447"/>
      <c r="AD5" s="1746"/>
      <c r="AE5" s="1746"/>
      <c r="AF5" s="447" t="s">
        <v>2</v>
      </c>
      <c r="AG5" s="447"/>
      <c r="AH5" s="447" t="s">
        <v>3</v>
      </c>
      <c r="AI5" s="447"/>
      <c r="AJ5" s="447" t="s">
        <v>4</v>
      </c>
    </row>
    <row r="6" spans="2:52" ht="18.75" customHeight="1" x14ac:dyDescent="0.15">
      <c r="B6" s="1736" t="s">
        <v>188</v>
      </c>
      <c r="C6" s="1736"/>
      <c r="D6" s="1736"/>
      <c r="E6" s="1736"/>
      <c r="F6" s="1736"/>
      <c r="G6" s="1736" t="s">
        <v>219</v>
      </c>
      <c r="H6" s="1736"/>
      <c r="I6" s="1736"/>
      <c r="J6" s="1736"/>
      <c r="K6" s="1736"/>
      <c r="L6" s="1736" t="s">
        <v>220</v>
      </c>
      <c r="M6" s="1736"/>
      <c r="N6" s="1736"/>
      <c r="O6" s="1736"/>
      <c r="P6" s="1736"/>
      <c r="Q6" s="1737" t="s">
        <v>189</v>
      </c>
      <c r="R6" s="1738"/>
      <c r="S6" s="1738"/>
      <c r="T6" s="1738"/>
      <c r="U6" s="1738"/>
      <c r="V6" s="244"/>
      <c r="W6" s="76"/>
      <c r="X6" s="76"/>
      <c r="Y6" s="76"/>
      <c r="Z6" s="77"/>
      <c r="AA6" s="77"/>
      <c r="AB6" s="77"/>
      <c r="AC6" s="77"/>
      <c r="AD6" s="77"/>
      <c r="AE6" s="77"/>
      <c r="AF6" s="77"/>
      <c r="AG6" s="77"/>
      <c r="AH6" s="77"/>
      <c r="AI6" s="77"/>
    </row>
    <row r="7" spans="2:52" ht="18.75" customHeight="1" x14ac:dyDescent="0.2">
      <c r="B7" s="1736"/>
      <c r="C7" s="1736"/>
      <c r="D7" s="1736"/>
      <c r="E7" s="1736"/>
      <c r="F7" s="1736"/>
      <c r="G7" s="1736"/>
      <c r="H7" s="1736"/>
      <c r="I7" s="1736"/>
      <c r="J7" s="1736"/>
      <c r="K7" s="1736"/>
      <c r="L7" s="1736"/>
      <c r="M7" s="1736"/>
      <c r="N7" s="1736"/>
      <c r="O7" s="1736"/>
      <c r="P7" s="1736"/>
      <c r="Q7" s="1739"/>
      <c r="R7" s="1740"/>
      <c r="S7" s="1740"/>
      <c r="T7" s="1740"/>
      <c r="U7" s="1740"/>
      <c r="V7" s="244"/>
      <c r="Y7" s="942" t="str">
        <f>IF(OR(COUNTIF(Y9,"*BVCPS*"),(Y9="上海科懇検験服務有限公司"),(Y9="请选择KAKEN公司地址")),"","一般財団法人　カケンテストセンター")</f>
        <v/>
      </c>
      <c r="Z7" s="942"/>
      <c r="AA7" s="942"/>
      <c r="AB7" s="942"/>
      <c r="AC7" s="942"/>
      <c r="AD7" s="942"/>
      <c r="AE7" s="942"/>
      <c r="AF7" s="942"/>
      <c r="AG7" s="942"/>
      <c r="AH7" s="942"/>
      <c r="AI7" s="942"/>
      <c r="AJ7" s="942"/>
      <c r="AR7" s="339" t="s">
        <v>394</v>
      </c>
      <c r="AS7" s="339" t="s">
        <v>395</v>
      </c>
    </row>
    <row r="8" spans="2:52" ht="3" customHeight="1" x14ac:dyDescent="0.2">
      <c r="B8" s="445"/>
      <c r="C8" s="445"/>
      <c r="D8" s="445"/>
      <c r="E8" s="445"/>
      <c r="F8" s="445"/>
      <c r="G8" s="445"/>
      <c r="H8" s="445"/>
      <c r="I8" s="445"/>
      <c r="J8" s="445"/>
      <c r="K8" s="445"/>
      <c r="Z8" s="459"/>
      <c r="AA8" s="459"/>
      <c r="AB8" s="459"/>
      <c r="AC8" s="459"/>
      <c r="AD8" s="459"/>
      <c r="AE8" s="459"/>
      <c r="AF8" s="459"/>
      <c r="AG8" s="459"/>
      <c r="AH8" s="459"/>
      <c r="AI8" s="459"/>
      <c r="AJ8" s="459"/>
      <c r="AR8" s="339"/>
      <c r="AS8" s="339"/>
    </row>
    <row r="9" spans="2:52" s="78" customFormat="1" ht="16.5" customHeight="1" x14ac:dyDescent="0.2">
      <c r="B9" s="1741" t="s">
        <v>208</v>
      </c>
      <c r="C9" s="1742"/>
      <c r="D9" s="1742"/>
      <c r="E9" s="1742"/>
      <c r="F9" s="1742"/>
      <c r="G9" s="1742"/>
      <c r="H9" s="951" t="s">
        <v>171</v>
      </c>
      <c r="I9" s="952"/>
      <c r="J9" s="952"/>
      <c r="K9" s="953"/>
      <c r="L9" s="951" t="s">
        <v>175</v>
      </c>
      <c r="M9" s="952"/>
      <c r="N9" s="952"/>
      <c r="O9" s="952"/>
      <c r="P9" s="952"/>
      <c r="Q9" s="953"/>
      <c r="R9" s="377"/>
      <c r="Y9" s="941" t="s">
        <v>903</v>
      </c>
      <c r="Z9" s="941"/>
      <c r="AA9" s="941"/>
      <c r="AB9" s="941"/>
      <c r="AC9" s="941"/>
      <c r="AD9" s="941"/>
      <c r="AE9" s="941"/>
      <c r="AF9" s="941"/>
      <c r="AG9" s="941"/>
      <c r="AH9" s="941"/>
      <c r="AI9" s="941"/>
      <c r="AJ9" s="941"/>
      <c r="AR9" s="340" t="s">
        <v>904</v>
      </c>
      <c r="AS9" s="5" t="s">
        <v>15</v>
      </c>
    </row>
    <row r="10" spans="2:52" s="78" customFormat="1" ht="34.950000000000003" customHeight="1" thickBot="1" x14ac:dyDescent="0.25">
      <c r="B10" s="1254" t="s">
        <v>46</v>
      </c>
      <c r="C10" s="1255"/>
      <c r="D10" s="1255"/>
      <c r="E10" s="1255"/>
      <c r="F10" s="1255"/>
      <c r="G10" s="1255"/>
      <c r="H10" s="1723" t="s">
        <v>206</v>
      </c>
      <c r="I10" s="1724"/>
      <c r="J10" s="1724"/>
      <c r="K10" s="1725"/>
      <c r="L10" s="1726"/>
      <c r="M10" s="1727"/>
      <c r="N10" s="79" t="s">
        <v>36</v>
      </c>
      <c r="O10" s="1728"/>
      <c r="P10" s="1728"/>
      <c r="Q10" s="80" t="s">
        <v>4</v>
      </c>
      <c r="R10" s="377"/>
      <c r="Y10" s="940" t="str">
        <f>IF(Y9="","",VLOOKUP(Y9,AR9:AS29,2,0))</f>
        <v xml:space="preserve"> </v>
      </c>
      <c r="Z10" s="940"/>
      <c r="AA10" s="940"/>
      <c r="AB10" s="940"/>
      <c r="AC10" s="940"/>
      <c r="AD10" s="940"/>
      <c r="AE10" s="940"/>
      <c r="AF10" s="940"/>
      <c r="AG10" s="940"/>
      <c r="AH10" s="940"/>
      <c r="AI10" s="940"/>
      <c r="AJ10" s="940"/>
      <c r="AR10" s="5" t="s">
        <v>48</v>
      </c>
      <c r="AS10" s="6" t="s">
        <v>51</v>
      </c>
    </row>
    <row r="11" spans="2:52" ht="12" customHeight="1" x14ac:dyDescent="0.15">
      <c r="B11" s="1709" t="s">
        <v>205</v>
      </c>
      <c r="C11" s="1712" t="s">
        <v>173</v>
      </c>
      <c r="D11" s="1713"/>
      <c r="E11" s="1713"/>
      <c r="F11" s="1714"/>
      <c r="G11" s="1714"/>
      <c r="H11" s="1714"/>
      <c r="I11" s="1714"/>
      <c r="J11" s="1714"/>
      <c r="K11" s="1714"/>
      <c r="L11" s="1714"/>
      <c r="M11" s="1714"/>
      <c r="N11" s="1714"/>
      <c r="O11" s="1714"/>
      <c r="P11" s="1714"/>
      <c r="Q11" s="1714"/>
      <c r="R11" s="1714"/>
      <c r="S11" s="1714"/>
      <c r="T11" s="1714"/>
      <c r="U11" s="1714"/>
      <c r="V11" s="1713" t="s">
        <v>75</v>
      </c>
      <c r="W11" s="1713"/>
      <c r="X11" s="1713"/>
      <c r="Y11" s="1713"/>
      <c r="Z11" s="1713"/>
      <c r="AA11" s="1713"/>
      <c r="AB11" s="1713"/>
      <c r="AC11" s="1713"/>
      <c r="AD11" s="1713"/>
      <c r="AE11" s="1713" t="s">
        <v>190</v>
      </c>
      <c r="AF11" s="1713"/>
      <c r="AG11" s="1713"/>
      <c r="AH11" s="1713"/>
      <c r="AI11" s="1713"/>
      <c r="AJ11" s="1715"/>
      <c r="AR11" s="5" t="s">
        <v>482</v>
      </c>
      <c r="AS11" s="6" t="s">
        <v>50</v>
      </c>
    </row>
    <row r="12" spans="2:52" ht="30" customHeight="1" x14ac:dyDescent="0.15">
      <c r="B12" s="1710"/>
      <c r="C12" s="1716"/>
      <c r="D12" s="1717"/>
      <c r="E12" s="1717"/>
      <c r="F12" s="1717"/>
      <c r="G12" s="1717"/>
      <c r="H12" s="1717"/>
      <c r="I12" s="1717"/>
      <c r="J12" s="1717"/>
      <c r="K12" s="1717"/>
      <c r="L12" s="1717"/>
      <c r="M12" s="1717"/>
      <c r="N12" s="1717"/>
      <c r="O12" s="1717"/>
      <c r="P12" s="1717"/>
      <c r="Q12" s="1717"/>
      <c r="R12" s="1717"/>
      <c r="S12" s="1717"/>
      <c r="T12" s="1717"/>
      <c r="U12" s="1717"/>
      <c r="V12" s="1718"/>
      <c r="W12" s="1718"/>
      <c r="X12" s="1718"/>
      <c r="Y12" s="1718"/>
      <c r="Z12" s="1718"/>
      <c r="AA12" s="1718"/>
      <c r="AB12" s="1718"/>
      <c r="AC12" s="1718"/>
      <c r="AD12" s="1718"/>
      <c r="AE12" s="1718"/>
      <c r="AF12" s="1718"/>
      <c r="AG12" s="1718"/>
      <c r="AH12" s="1718"/>
      <c r="AI12" s="1718"/>
      <c r="AJ12" s="1719"/>
      <c r="AR12" s="5" t="s">
        <v>483</v>
      </c>
      <c r="AS12" s="6" t="s">
        <v>53</v>
      </c>
      <c r="AZ12" s="71"/>
    </row>
    <row r="13" spans="2:52" s="84" customFormat="1" ht="15" customHeight="1" x14ac:dyDescent="0.2">
      <c r="B13" s="1710"/>
      <c r="C13" s="81" t="s">
        <v>174</v>
      </c>
      <c r="D13" s="82"/>
      <c r="E13" s="83" t="s">
        <v>38</v>
      </c>
      <c r="F13" s="1720"/>
      <c r="G13" s="1720"/>
      <c r="H13" s="1720"/>
      <c r="I13" s="1720"/>
      <c r="J13" s="1720"/>
      <c r="K13" s="1720"/>
      <c r="L13" s="1720"/>
      <c r="M13" s="1720"/>
      <c r="N13" s="1720"/>
      <c r="O13" s="1720"/>
      <c r="P13" s="1720"/>
      <c r="Q13" s="1720"/>
      <c r="R13" s="1720"/>
      <c r="S13" s="1720"/>
      <c r="T13" s="1720"/>
      <c r="U13" s="1720"/>
      <c r="V13" s="1721"/>
      <c r="W13" s="1721"/>
      <c r="X13" s="1721"/>
      <c r="Y13" s="1721"/>
      <c r="Z13" s="1721"/>
      <c r="AA13" s="1721"/>
      <c r="AB13" s="1721"/>
      <c r="AC13" s="1722" t="s">
        <v>191</v>
      </c>
      <c r="AD13" s="1722"/>
      <c r="AE13" s="1729"/>
      <c r="AF13" s="1729"/>
      <c r="AG13" s="1729"/>
      <c r="AH13" s="1729"/>
      <c r="AI13" s="1729"/>
      <c r="AJ13" s="1730"/>
      <c r="AQ13" s="341"/>
      <c r="AR13" s="5" t="s">
        <v>484</v>
      </c>
      <c r="AS13" s="6" t="s">
        <v>55</v>
      </c>
      <c r="AT13" s="341"/>
      <c r="AU13" s="341"/>
      <c r="AV13" s="341"/>
      <c r="AW13" s="341"/>
      <c r="AX13" s="341"/>
      <c r="AY13" s="341"/>
      <c r="AZ13" s="341"/>
    </row>
    <row r="14" spans="2:52" s="84" customFormat="1" ht="15" customHeight="1" x14ac:dyDescent="0.2">
      <c r="B14" s="1711"/>
      <c r="C14" s="1731"/>
      <c r="D14" s="1732"/>
      <c r="E14" s="1732"/>
      <c r="F14" s="1732"/>
      <c r="G14" s="1732"/>
      <c r="H14" s="1732"/>
      <c r="I14" s="1732"/>
      <c r="J14" s="1732"/>
      <c r="K14" s="1732"/>
      <c r="L14" s="1732"/>
      <c r="M14" s="1732"/>
      <c r="N14" s="1732"/>
      <c r="O14" s="1732"/>
      <c r="P14" s="1732"/>
      <c r="Q14" s="1732"/>
      <c r="R14" s="1732"/>
      <c r="S14" s="1732"/>
      <c r="T14" s="1732"/>
      <c r="U14" s="1732"/>
      <c r="V14" s="1732"/>
      <c r="W14" s="1732"/>
      <c r="X14" s="1732"/>
      <c r="Y14" s="1732"/>
      <c r="Z14" s="1732"/>
      <c r="AA14" s="1732"/>
      <c r="AB14" s="1732"/>
      <c r="AC14" s="1733" t="s">
        <v>207</v>
      </c>
      <c r="AD14" s="1733"/>
      <c r="AE14" s="1734"/>
      <c r="AF14" s="1734"/>
      <c r="AG14" s="1734"/>
      <c r="AH14" s="1734"/>
      <c r="AI14" s="1734"/>
      <c r="AJ14" s="1735"/>
      <c r="AQ14" s="341"/>
      <c r="AR14" s="5" t="s">
        <v>485</v>
      </c>
      <c r="AS14" s="6" t="s">
        <v>412</v>
      </c>
      <c r="AT14" s="341"/>
      <c r="AU14" s="341"/>
      <c r="AV14" s="341"/>
      <c r="AW14" s="341"/>
      <c r="AX14" s="341"/>
      <c r="AY14" s="341"/>
      <c r="AZ14" s="341"/>
    </row>
    <row r="15" spans="2:52" s="84" customFormat="1" ht="18" customHeight="1" x14ac:dyDescent="0.2">
      <c r="B15" s="1700" t="s">
        <v>209</v>
      </c>
      <c r="C15" s="1701"/>
      <c r="D15" s="1701"/>
      <c r="E15" s="1701"/>
      <c r="F15" s="1701"/>
      <c r="G15" s="1702"/>
      <c r="H15" s="1703" t="s">
        <v>173</v>
      </c>
      <c r="I15" s="1704"/>
      <c r="J15" s="1705"/>
      <c r="K15" s="1705"/>
      <c r="L15" s="1705"/>
      <c r="M15" s="1705"/>
      <c r="N15" s="1705"/>
      <c r="O15" s="1705"/>
      <c r="P15" s="1705"/>
      <c r="Q15" s="1705"/>
      <c r="R15" s="1705"/>
      <c r="S15" s="1705"/>
      <c r="T15" s="1705"/>
      <c r="U15" s="1705"/>
      <c r="V15" s="1705"/>
      <c r="W15" s="1705"/>
      <c r="X15" s="1705"/>
      <c r="Y15" s="1705"/>
      <c r="Z15" s="1705"/>
      <c r="AA15" s="1705"/>
      <c r="AB15" s="1705"/>
      <c r="AC15" s="1706" t="s">
        <v>192</v>
      </c>
      <c r="AD15" s="1706"/>
      <c r="AE15" s="1707"/>
      <c r="AF15" s="1707"/>
      <c r="AG15" s="1707"/>
      <c r="AH15" s="1707"/>
      <c r="AI15" s="1707"/>
      <c r="AJ15" s="1708"/>
      <c r="AQ15" s="341"/>
      <c r="AR15" s="5" t="s">
        <v>486</v>
      </c>
      <c r="AS15" s="342" t="s">
        <v>57</v>
      </c>
      <c r="AT15" s="341"/>
      <c r="AU15" s="341"/>
      <c r="AV15" s="341"/>
      <c r="AW15" s="341"/>
      <c r="AX15" s="341"/>
      <c r="AY15" s="341"/>
      <c r="AZ15" s="341"/>
    </row>
    <row r="16" spans="2:52" ht="19.95" customHeight="1" x14ac:dyDescent="0.15">
      <c r="B16" s="1691" t="s">
        <v>172</v>
      </c>
      <c r="C16" s="1692"/>
      <c r="D16" s="1695" t="s">
        <v>173</v>
      </c>
      <c r="E16" s="1696"/>
      <c r="F16" s="1697"/>
      <c r="G16" s="1697"/>
      <c r="H16" s="1697"/>
      <c r="I16" s="1697"/>
      <c r="J16" s="1697"/>
      <c r="K16" s="1697"/>
      <c r="L16" s="1697"/>
      <c r="M16" s="1697"/>
      <c r="N16" s="1697"/>
      <c r="O16" s="1697"/>
      <c r="P16" s="1697"/>
      <c r="Q16" s="1697"/>
      <c r="R16" s="1697"/>
      <c r="S16" s="1697"/>
      <c r="T16" s="1697"/>
      <c r="U16" s="1698" t="s">
        <v>75</v>
      </c>
      <c r="V16" s="1698"/>
      <c r="W16" s="1624"/>
      <c r="X16" s="1624"/>
      <c r="Y16" s="1624"/>
      <c r="Z16" s="1624"/>
      <c r="AA16" s="1624"/>
      <c r="AB16" s="1699"/>
      <c r="AC16" s="1643" t="s">
        <v>210</v>
      </c>
      <c r="AD16" s="1644"/>
      <c r="AE16" s="1644"/>
      <c r="AF16" s="1645"/>
      <c r="AG16" s="1676"/>
      <c r="AH16" s="1677"/>
      <c r="AI16" s="1677"/>
      <c r="AJ16" s="1678"/>
      <c r="AM16" s="85"/>
      <c r="AN16" s="85"/>
      <c r="AR16" s="343" t="s">
        <v>58</v>
      </c>
      <c r="AS16" s="342" t="s">
        <v>77</v>
      </c>
    </row>
    <row r="17" spans="1:69" ht="19.95" customHeight="1" x14ac:dyDescent="0.15">
      <c r="B17" s="1693"/>
      <c r="C17" s="1694"/>
      <c r="D17" s="1679" t="s">
        <v>174</v>
      </c>
      <c r="E17" s="1680"/>
      <c r="F17" s="1681"/>
      <c r="G17" s="1681"/>
      <c r="H17" s="1681"/>
      <c r="I17" s="1681"/>
      <c r="J17" s="1681"/>
      <c r="K17" s="1681"/>
      <c r="L17" s="1681"/>
      <c r="M17" s="1681"/>
      <c r="N17" s="1681"/>
      <c r="O17" s="1681"/>
      <c r="P17" s="1681"/>
      <c r="Q17" s="1681"/>
      <c r="R17" s="1681"/>
      <c r="S17" s="1681"/>
      <c r="T17" s="1681"/>
      <c r="U17" s="1682" t="s">
        <v>192</v>
      </c>
      <c r="V17" s="1682"/>
      <c r="W17" s="1683"/>
      <c r="X17" s="1683"/>
      <c r="Y17" s="1683"/>
      <c r="Z17" s="1683"/>
      <c r="AA17" s="1683"/>
      <c r="AB17" s="1684"/>
      <c r="AC17" s="1685" t="s">
        <v>211</v>
      </c>
      <c r="AD17" s="1686"/>
      <c r="AE17" s="1686"/>
      <c r="AF17" s="1687"/>
      <c r="AG17" s="1688"/>
      <c r="AH17" s="1689"/>
      <c r="AI17" s="1689"/>
      <c r="AJ17" s="1690"/>
      <c r="AM17" s="85"/>
      <c r="AN17" s="85"/>
      <c r="AR17" s="343" t="s">
        <v>59</v>
      </c>
      <c r="AS17" s="342" t="s">
        <v>60</v>
      </c>
    </row>
    <row r="18" spans="1:69" ht="15" customHeight="1" x14ac:dyDescent="0.2">
      <c r="B18" s="1663" t="s">
        <v>193</v>
      </c>
      <c r="C18" s="1664"/>
      <c r="D18" s="1667" t="s">
        <v>194</v>
      </c>
      <c r="E18" s="1668"/>
      <c r="F18" s="1668"/>
      <c r="G18" s="1668"/>
      <c r="H18" s="1668"/>
      <c r="I18" s="1668"/>
      <c r="J18" s="1668"/>
      <c r="K18" s="1668"/>
      <c r="L18" s="1668"/>
      <c r="M18" s="1668"/>
      <c r="N18" s="648" t="s">
        <v>433</v>
      </c>
      <c r="O18" s="648"/>
      <c r="P18" s="648"/>
      <c r="Q18" s="648"/>
      <c r="R18" s="1671" t="s">
        <v>602</v>
      </c>
      <c r="S18" s="1671"/>
      <c r="T18" s="1671"/>
      <c r="U18" s="1673" t="s">
        <v>432</v>
      </c>
      <c r="V18" s="1673"/>
      <c r="W18" s="1674"/>
      <c r="X18" s="1674"/>
      <c r="Y18" s="1674"/>
      <c r="Z18" s="1674"/>
      <c r="AA18" s="1674"/>
      <c r="AB18" s="1675"/>
      <c r="AC18" s="1643" t="s">
        <v>177</v>
      </c>
      <c r="AD18" s="1644"/>
      <c r="AE18" s="1644"/>
      <c r="AF18" s="1645"/>
      <c r="AG18" s="1649"/>
      <c r="AH18" s="1649"/>
      <c r="AI18" s="1649"/>
      <c r="AJ18" s="1650"/>
      <c r="AM18" s="86"/>
      <c r="AN18" s="87"/>
      <c r="AR18" s="5" t="s">
        <v>61</v>
      </c>
      <c r="AS18" s="6" t="s">
        <v>62</v>
      </c>
    </row>
    <row r="19" spans="1:69" ht="15" customHeight="1" thickBot="1" x14ac:dyDescent="0.2">
      <c r="B19" s="1665"/>
      <c r="C19" s="1666"/>
      <c r="D19" s="1669"/>
      <c r="E19" s="1670"/>
      <c r="F19" s="1670"/>
      <c r="G19" s="1670"/>
      <c r="H19" s="1670"/>
      <c r="I19" s="1670"/>
      <c r="J19" s="1670"/>
      <c r="K19" s="1670"/>
      <c r="L19" s="1670"/>
      <c r="M19" s="1670"/>
      <c r="N19" s="649"/>
      <c r="O19" s="649"/>
      <c r="P19" s="649"/>
      <c r="Q19" s="649"/>
      <c r="R19" s="1672"/>
      <c r="S19" s="1672"/>
      <c r="T19" s="1672"/>
      <c r="U19" s="1653" t="s">
        <v>190</v>
      </c>
      <c r="V19" s="1653"/>
      <c r="W19" s="1654"/>
      <c r="X19" s="1654"/>
      <c r="Y19" s="1654"/>
      <c r="Z19" s="1654"/>
      <c r="AA19" s="1654"/>
      <c r="AB19" s="1655"/>
      <c r="AC19" s="1646"/>
      <c r="AD19" s="1647"/>
      <c r="AE19" s="1647"/>
      <c r="AF19" s="1648"/>
      <c r="AG19" s="1651"/>
      <c r="AH19" s="1651"/>
      <c r="AI19" s="1651"/>
      <c r="AJ19" s="1652"/>
      <c r="AM19" s="85"/>
      <c r="AN19" s="85"/>
      <c r="AR19" s="5" t="s">
        <v>78</v>
      </c>
      <c r="AS19" s="6" t="s">
        <v>63</v>
      </c>
    </row>
    <row r="20" spans="1:69" ht="4.5" customHeight="1" thickBot="1" x14ac:dyDescent="0.2">
      <c r="B20" s="88"/>
      <c r="C20" s="88"/>
      <c r="D20" s="89"/>
      <c r="E20" s="89"/>
      <c r="F20" s="90"/>
      <c r="G20" s="90"/>
      <c r="H20" s="90"/>
      <c r="I20" s="90"/>
      <c r="J20" s="90"/>
      <c r="K20" s="90"/>
      <c r="L20" s="90"/>
      <c r="M20" s="90"/>
      <c r="N20" s="90"/>
      <c r="O20" s="90"/>
      <c r="P20" s="90"/>
      <c r="Q20" s="91"/>
      <c r="R20" s="91"/>
      <c r="S20" s="92"/>
      <c r="T20" s="92"/>
      <c r="U20" s="1030" t="s">
        <v>604</v>
      </c>
      <c r="V20" s="1031"/>
      <c r="W20" s="1032"/>
      <c r="X20" s="93"/>
      <c r="Y20" s="94"/>
      <c r="Z20" s="94"/>
      <c r="AA20" s="94"/>
      <c r="AB20" s="95"/>
      <c r="AC20" s="94"/>
      <c r="AD20" s="94"/>
      <c r="AE20" s="94"/>
      <c r="AF20" s="95"/>
      <c r="AG20" s="94"/>
      <c r="AH20" s="94"/>
      <c r="AI20" s="94"/>
      <c r="AJ20" s="96"/>
      <c r="AM20" s="85"/>
      <c r="AN20" s="85"/>
      <c r="AR20" s="159" t="s">
        <v>413</v>
      </c>
      <c r="AS20" s="344" t="s">
        <v>419</v>
      </c>
    </row>
    <row r="21" spans="1:69" ht="15" customHeight="1" thickTop="1" x14ac:dyDescent="0.15">
      <c r="B21" s="1036" t="s">
        <v>801</v>
      </c>
      <c r="C21" s="1037"/>
      <c r="D21" s="1037"/>
      <c r="E21" s="1037"/>
      <c r="F21" s="1038"/>
      <c r="G21" s="1656"/>
      <c r="H21" s="1657"/>
      <c r="I21" s="1657"/>
      <c r="J21" s="1657"/>
      <c r="K21" s="1657"/>
      <c r="L21" s="1657"/>
      <c r="M21" s="1657"/>
      <c r="N21" s="1657"/>
      <c r="O21" s="1657"/>
      <c r="P21" s="1657"/>
      <c r="Q21" s="1657"/>
      <c r="R21" s="1657"/>
      <c r="S21" s="1658"/>
      <c r="T21" s="97"/>
      <c r="U21" s="1033"/>
      <c r="V21" s="1034"/>
      <c r="W21" s="1035"/>
      <c r="X21" s="98"/>
      <c r="Y21" s="99"/>
      <c r="Z21" s="99"/>
      <c r="AA21" s="99"/>
      <c r="AB21" s="100"/>
      <c r="AC21" s="99"/>
      <c r="AD21" s="99"/>
      <c r="AE21" s="99"/>
      <c r="AF21" s="100"/>
      <c r="AG21" s="99"/>
      <c r="AH21" s="99"/>
      <c r="AI21" s="99"/>
      <c r="AJ21" s="101"/>
      <c r="AM21" s="85"/>
      <c r="AN21" s="85"/>
      <c r="AR21" s="159" t="s">
        <v>414</v>
      </c>
      <c r="AS21" s="344" t="s">
        <v>420</v>
      </c>
    </row>
    <row r="22" spans="1:69" ht="18" customHeight="1" thickBot="1" x14ac:dyDescent="0.2">
      <c r="B22" s="1039"/>
      <c r="C22" s="1040"/>
      <c r="D22" s="1040"/>
      <c r="E22" s="1040"/>
      <c r="F22" s="1041"/>
      <c r="G22" s="1659"/>
      <c r="H22" s="1660"/>
      <c r="I22" s="1660"/>
      <c r="J22" s="1660"/>
      <c r="K22" s="1660"/>
      <c r="L22" s="1660"/>
      <c r="M22" s="1660"/>
      <c r="N22" s="1660"/>
      <c r="O22" s="1660"/>
      <c r="P22" s="1660"/>
      <c r="Q22" s="1660"/>
      <c r="R22" s="1660"/>
      <c r="S22" s="1661"/>
      <c r="T22" s="248"/>
      <c r="U22" s="1033"/>
      <c r="V22" s="1034"/>
      <c r="W22" s="1035"/>
      <c r="X22" s="234" t="s">
        <v>72</v>
      </c>
      <c r="Y22" s="1662"/>
      <c r="Z22" s="1662"/>
      <c r="AA22" s="230" t="s">
        <v>212</v>
      </c>
      <c r="AB22" s="231"/>
      <c r="AC22" s="232" t="s">
        <v>72</v>
      </c>
      <c r="AD22" s="1662"/>
      <c r="AE22" s="1662"/>
      <c r="AF22" s="231" t="s">
        <v>212</v>
      </c>
      <c r="AG22" s="232" t="s">
        <v>72</v>
      </c>
      <c r="AH22" s="1662"/>
      <c r="AI22" s="1662"/>
      <c r="AJ22" s="233" t="s">
        <v>212</v>
      </c>
      <c r="AM22" s="85"/>
      <c r="AN22" s="85"/>
      <c r="AR22" s="159" t="s">
        <v>415</v>
      </c>
      <c r="AS22" s="345" t="s">
        <v>906</v>
      </c>
    </row>
    <row r="23" spans="1:69" ht="18" customHeight="1" thickTop="1" thickBot="1" x14ac:dyDescent="0.2">
      <c r="A23" s="235"/>
      <c r="B23" s="1091" t="s">
        <v>195</v>
      </c>
      <c r="C23" s="1092"/>
      <c r="D23" s="1092"/>
      <c r="E23" s="1505"/>
      <c r="F23" s="1506"/>
      <c r="G23" s="1506"/>
      <c r="H23" s="1506"/>
      <c r="I23" s="1506"/>
      <c r="J23" s="1506"/>
      <c r="K23" s="1506"/>
      <c r="L23" s="1506"/>
      <c r="M23" s="1506"/>
      <c r="N23" s="1506"/>
      <c r="O23" s="1506"/>
      <c r="P23" s="1507"/>
      <c r="Q23" s="416"/>
      <c r="R23" s="415"/>
      <c r="S23" s="417"/>
      <c r="T23" s="248"/>
      <c r="U23" s="708" t="s">
        <v>611</v>
      </c>
      <c r="V23" s="709"/>
      <c r="W23" s="709"/>
      <c r="X23" s="709"/>
      <c r="Y23" s="709"/>
      <c r="Z23" s="709"/>
      <c r="AA23" s="709"/>
      <c r="AB23" s="709"/>
      <c r="AC23" s="709"/>
      <c r="AD23" s="709"/>
      <c r="AE23" s="406" t="s">
        <v>609</v>
      </c>
      <c r="AF23" s="710"/>
      <c r="AG23" s="710"/>
      <c r="AH23" s="710"/>
      <c r="AI23" s="407" t="s">
        <v>598</v>
      </c>
      <c r="AJ23" s="228"/>
      <c r="AM23" s="85"/>
      <c r="AN23" s="85"/>
      <c r="AR23" s="159" t="s">
        <v>416</v>
      </c>
      <c r="AS23" s="161" t="s">
        <v>430</v>
      </c>
    </row>
    <row r="24" spans="1:69" ht="4.95" customHeight="1" thickBot="1" x14ac:dyDescent="0.2">
      <c r="A24" s="235"/>
      <c r="B24" s="1093"/>
      <c r="C24" s="1094"/>
      <c r="D24" s="1094"/>
      <c r="E24" s="1508"/>
      <c r="F24" s="1509"/>
      <c r="G24" s="1509"/>
      <c r="H24" s="1509"/>
      <c r="I24" s="1509"/>
      <c r="J24" s="1509"/>
      <c r="K24" s="1509"/>
      <c r="L24" s="1509"/>
      <c r="M24" s="1509"/>
      <c r="N24" s="1509"/>
      <c r="O24" s="1509"/>
      <c r="P24" s="1510"/>
      <c r="Q24" s="418"/>
      <c r="R24" s="58"/>
      <c r="S24" s="59"/>
      <c r="T24" s="248"/>
      <c r="U24" s="102"/>
      <c r="V24" s="102"/>
      <c r="W24" s="102"/>
      <c r="X24" s="102"/>
      <c r="Y24" s="102"/>
      <c r="Z24" s="102"/>
      <c r="AA24" s="102"/>
      <c r="AB24" s="102"/>
      <c r="AC24" s="102"/>
      <c r="AD24" s="102"/>
      <c r="AE24" s="102"/>
      <c r="AF24" s="102"/>
      <c r="AG24" s="102"/>
      <c r="AH24" s="102"/>
      <c r="AI24" s="102"/>
      <c r="AJ24" s="102"/>
      <c r="AM24" s="85"/>
      <c r="AN24" s="85"/>
      <c r="AR24" s="159" t="s">
        <v>417</v>
      </c>
      <c r="AS24" s="161" t="s">
        <v>431</v>
      </c>
    </row>
    <row r="25" spans="1:69" ht="18" customHeight="1" thickBot="1" x14ac:dyDescent="0.2">
      <c r="A25" s="235"/>
      <c r="B25" s="1095"/>
      <c r="C25" s="1096"/>
      <c r="D25" s="1096"/>
      <c r="E25" s="1508"/>
      <c r="F25" s="1509"/>
      <c r="G25" s="1509"/>
      <c r="H25" s="1509"/>
      <c r="I25" s="1509"/>
      <c r="J25" s="1509"/>
      <c r="K25" s="1509"/>
      <c r="L25" s="1509"/>
      <c r="M25" s="1509"/>
      <c r="N25" s="1509"/>
      <c r="O25" s="1509"/>
      <c r="P25" s="1510"/>
      <c r="Q25" s="418"/>
      <c r="R25" s="58"/>
      <c r="S25" s="59"/>
      <c r="T25" s="374"/>
      <c r="U25" s="179"/>
      <c r="V25" s="180"/>
      <c r="W25" s="180"/>
      <c r="X25" s="139"/>
      <c r="Y25" s="267"/>
      <c r="Z25" s="267"/>
      <c r="AA25" s="268"/>
      <c r="AB25" s="690" t="s">
        <v>907</v>
      </c>
      <c r="AC25" s="691"/>
      <c r="AD25" s="691"/>
      <c r="AE25" s="691"/>
      <c r="AF25" s="691"/>
      <c r="AG25" s="691"/>
      <c r="AH25" s="691"/>
      <c r="AI25" s="263"/>
      <c r="AJ25" s="264"/>
      <c r="AM25" s="189"/>
      <c r="AN25" s="189"/>
      <c r="AO25" s="189"/>
      <c r="AR25" s="159" t="s">
        <v>418</v>
      </c>
      <c r="AS25" s="161" t="s">
        <v>421</v>
      </c>
      <c r="AZ25" s="311"/>
      <c r="BA25" s="311"/>
      <c r="BB25" s="311"/>
      <c r="BC25" s="311"/>
      <c r="BD25" s="311"/>
      <c r="BE25" s="312"/>
      <c r="BF25" s="312"/>
      <c r="BG25" s="312"/>
      <c r="BH25" s="312"/>
      <c r="BI25" s="312"/>
      <c r="BJ25" s="312"/>
      <c r="BK25" s="312"/>
      <c r="BL25" s="312"/>
      <c r="BM25" s="312"/>
      <c r="BN25" s="312"/>
      <c r="BO25" s="312"/>
      <c r="BP25" s="312"/>
      <c r="BQ25" s="312"/>
    </row>
    <row r="26" spans="1:69" ht="18" customHeight="1" x14ac:dyDescent="0.15">
      <c r="B26" s="1598" t="s">
        <v>585</v>
      </c>
      <c r="C26" s="1599"/>
      <c r="D26" s="1600"/>
      <c r="E26" s="1108" t="s">
        <v>586</v>
      </c>
      <c r="F26" s="1109"/>
      <c r="G26" s="1109"/>
      <c r="H26" s="1109"/>
      <c r="I26" s="1635"/>
      <c r="J26" s="1635"/>
      <c r="K26" s="1635"/>
      <c r="L26" s="1635"/>
      <c r="M26" s="1635"/>
      <c r="N26" s="1635"/>
      <c r="O26" s="1635"/>
      <c r="P26" s="1635"/>
      <c r="Q26" s="1635"/>
      <c r="R26" s="1635"/>
      <c r="S26" s="1636"/>
      <c r="T26" s="103"/>
      <c r="U26" s="701" t="s">
        <v>908</v>
      </c>
      <c r="V26" s="702"/>
      <c r="W26" s="702"/>
      <c r="X26" s="702"/>
      <c r="Y26" s="702"/>
      <c r="Z26" s="702"/>
      <c r="AA26" s="702"/>
      <c r="AB26" s="702"/>
      <c r="AC26" s="702"/>
      <c r="AD26" s="702"/>
      <c r="AE26" s="702"/>
      <c r="AF26" s="702"/>
      <c r="AG26" s="702"/>
      <c r="AH26" s="702"/>
      <c r="AI26" s="702"/>
      <c r="AJ26" s="703"/>
      <c r="AM26" s="188"/>
      <c r="AN26" s="188"/>
      <c r="AO26" s="321"/>
      <c r="AR26" s="160" t="s">
        <v>487</v>
      </c>
      <c r="AS26" s="161" t="s">
        <v>423</v>
      </c>
      <c r="AZ26" s="311"/>
      <c r="BA26" s="311"/>
      <c r="BB26" s="311"/>
      <c r="BC26" s="311"/>
      <c r="BD26" s="311"/>
      <c r="BE26" s="312"/>
      <c r="BF26" s="312"/>
      <c r="BG26" s="312"/>
      <c r="BH26" s="312"/>
      <c r="BI26" s="312"/>
      <c r="BJ26" s="312"/>
      <c r="BK26" s="312"/>
      <c r="BL26" s="312"/>
      <c r="BM26" s="312"/>
      <c r="BN26" s="312"/>
      <c r="BO26" s="312"/>
      <c r="BP26" s="312"/>
      <c r="BQ26" s="312"/>
    </row>
    <row r="27" spans="1:69" ht="18" customHeight="1" x14ac:dyDescent="0.15">
      <c r="B27" s="1632"/>
      <c r="C27" s="1633"/>
      <c r="D27" s="1634"/>
      <c r="E27" s="1637"/>
      <c r="F27" s="1638"/>
      <c r="G27" s="1638"/>
      <c r="H27" s="1638"/>
      <c r="I27" s="1638"/>
      <c r="J27" s="1638"/>
      <c r="K27" s="1638"/>
      <c r="L27" s="1638"/>
      <c r="M27" s="1638"/>
      <c r="N27" s="1638"/>
      <c r="O27" s="1638"/>
      <c r="P27" s="1638"/>
      <c r="Q27" s="1638"/>
      <c r="R27" s="1638"/>
      <c r="S27" s="1639"/>
      <c r="T27" s="103"/>
      <c r="U27" s="269"/>
      <c r="V27" s="270"/>
      <c r="W27" s="270"/>
      <c r="X27" s="270"/>
      <c r="Y27" s="271"/>
      <c r="Z27" s="271"/>
      <c r="AA27" s="271"/>
      <c r="AB27" s="272"/>
      <c r="AC27" s="272"/>
      <c r="AD27" s="272"/>
      <c r="AE27" s="272"/>
      <c r="AF27" s="272"/>
      <c r="AG27" s="272"/>
      <c r="AH27" s="272"/>
      <c r="AI27" s="270"/>
      <c r="AJ27" s="273"/>
      <c r="AM27" s="85"/>
      <c r="AN27" s="85"/>
      <c r="AO27" s="236"/>
      <c r="AQ27" s="346"/>
      <c r="AR27" s="161" t="s">
        <v>528</v>
      </c>
      <c r="AS27" s="161" t="s">
        <v>425</v>
      </c>
      <c r="AZ27" s="313"/>
      <c r="BA27" s="313"/>
      <c r="BB27" s="313"/>
      <c r="BC27" s="314"/>
      <c r="BD27" s="314"/>
      <c r="BE27" s="314"/>
      <c r="BF27" s="314"/>
      <c r="BG27" s="314"/>
      <c r="BH27" s="314"/>
      <c r="BI27" s="314"/>
      <c r="BJ27" s="314"/>
      <c r="BK27" s="314"/>
      <c r="BL27" s="314"/>
      <c r="BM27" s="314"/>
      <c r="BN27" s="314"/>
      <c r="BO27" s="314"/>
      <c r="BP27" s="314"/>
      <c r="BQ27" s="314"/>
    </row>
    <row r="28" spans="1:69" ht="18" customHeight="1" x14ac:dyDescent="0.15">
      <c r="B28" s="1601"/>
      <c r="C28" s="1602"/>
      <c r="D28" s="1603"/>
      <c r="E28" s="1640"/>
      <c r="F28" s="1641"/>
      <c r="G28" s="1641"/>
      <c r="H28" s="1641"/>
      <c r="I28" s="1641"/>
      <c r="J28" s="1641"/>
      <c r="K28" s="1641"/>
      <c r="L28" s="1641"/>
      <c r="M28" s="1641"/>
      <c r="N28" s="1641"/>
      <c r="O28" s="1641"/>
      <c r="P28" s="1641"/>
      <c r="Q28" s="1641"/>
      <c r="R28" s="1641"/>
      <c r="S28" s="1642"/>
      <c r="T28" s="183"/>
      <c r="U28" s="181"/>
      <c r="V28" s="182"/>
      <c r="W28" s="182"/>
      <c r="X28" s="221"/>
      <c r="Y28" s="221"/>
      <c r="Z28" s="221"/>
      <c r="AA28" s="221"/>
      <c r="AB28" s="1064" t="s">
        <v>567</v>
      </c>
      <c r="AC28" s="1064"/>
      <c r="AD28" s="1613"/>
      <c r="AE28" s="1613"/>
      <c r="AF28" s="1613"/>
      <c r="AG28" s="1613"/>
      <c r="AH28" s="1613"/>
      <c r="AI28" s="1613"/>
      <c r="AJ28" s="1614"/>
      <c r="AM28" s="85"/>
      <c r="AN28" s="85"/>
      <c r="AQ28" s="346"/>
      <c r="AR28" s="160" t="s">
        <v>488</v>
      </c>
      <c r="AS28" s="160" t="s">
        <v>427</v>
      </c>
      <c r="AZ28" s="313"/>
      <c r="BA28" s="313"/>
      <c r="BB28" s="313"/>
      <c r="BC28" s="314"/>
      <c r="BD28" s="314"/>
      <c r="BE28" s="314"/>
      <c r="BF28" s="314"/>
      <c r="BG28" s="314"/>
      <c r="BH28" s="314"/>
      <c r="BI28" s="314"/>
      <c r="BJ28" s="314"/>
      <c r="BK28" s="314"/>
      <c r="BL28" s="314"/>
      <c r="BM28" s="314"/>
      <c r="BN28" s="314"/>
      <c r="BO28" s="314"/>
      <c r="BP28" s="314"/>
      <c r="BQ28" s="314"/>
    </row>
    <row r="29" spans="1:69" ht="18" customHeight="1" x14ac:dyDescent="0.15">
      <c r="B29" s="1615" t="s">
        <v>802</v>
      </c>
      <c r="C29" s="1616"/>
      <c r="D29" s="1617"/>
      <c r="E29" s="1619"/>
      <c r="F29" s="1620"/>
      <c r="G29" s="1620"/>
      <c r="H29" s="1620"/>
      <c r="I29" s="1620"/>
      <c r="J29" s="1620"/>
      <c r="K29" s="1620"/>
      <c r="L29" s="1620"/>
      <c r="M29" s="1620"/>
      <c r="N29" s="1620"/>
      <c r="O29" s="1620"/>
      <c r="P29" s="1620"/>
      <c r="Q29" s="1620"/>
      <c r="R29" s="1620"/>
      <c r="S29" s="1621"/>
      <c r="T29" s="187"/>
      <c r="U29" s="1622" t="s">
        <v>566</v>
      </c>
      <c r="V29" s="1623"/>
      <c r="W29" s="1623"/>
      <c r="X29" s="1623"/>
      <c r="Y29" s="1624"/>
      <c r="Z29" s="1624"/>
      <c r="AA29" s="1624"/>
      <c r="AB29" s="1624"/>
      <c r="AC29" s="1624"/>
      <c r="AD29" s="1624"/>
      <c r="AE29" s="1624"/>
      <c r="AF29" s="1624"/>
      <c r="AG29" s="1624"/>
      <c r="AH29" s="1624"/>
      <c r="AI29" s="1624"/>
      <c r="AJ29" s="414" t="s">
        <v>69</v>
      </c>
      <c r="AM29" s="85"/>
      <c r="AN29" s="85"/>
      <c r="AQ29" s="346"/>
      <c r="AR29" s="160" t="s">
        <v>428</v>
      </c>
      <c r="AS29" s="160" t="s">
        <v>429</v>
      </c>
      <c r="AZ29" s="313"/>
      <c r="BA29" s="313"/>
      <c r="BB29" s="313"/>
      <c r="BC29" s="314"/>
      <c r="BD29" s="314"/>
      <c r="BE29" s="314"/>
      <c r="BF29" s="314"/>
      <c r="BG29" s="314"/>
      <c r="BH29" s="314"/>
      <c r="BI29" s="314"/>
      <c r="BJ29" s="314"/>
      <c r="BK29" s="314"/>
      <c r="BL29" s="314"/>
      <c r="BM29" s="314"/>
      <c r="BN29" s="314"/>
      <c r="BO29" s="314"/>
      <c r="BP29" s="314"/>
      <c r="BQ29" s="314"/>
    </row>
    <row r="30" spans="1:69" ht="18" customHeight="1" x14ac:dyDescent="0.15">
      <c r="B30" s="1618"/>
      <c r="C30" s="1616"/>
      <c r="D30" s="1617"/>
      <c r="E30" s="1619"/>
      <c r="F30" s="1620"/>
      <c r="G30" s="1620"/>
      <c r="H30" s="1620"/>
      <c r="I30" s="1620"/>
      <c r="J30" s="1620"/>
      <c r="K30" s="1620"/>
      <c r="L30" s="1620"/>
      <c r="M30" s="1620"/>
      <c r="N30" s="1620"/>
      <c r="O30" s="1620"/>
      <c r="P30" s="1620"/>
      <c r="Q30" s="1620"/>
      <c r="R30" s="1620"/>
      <c r="S30" s="1621"/>
      <c r="T30" s="187"/>
      <c r="U30" s="184"/>
      <c r="V30" s="185"/>
      <c r="W30" s="185"/>
      <c r="X30" s="185"/>
      <c r="Y30" s="185"/>
      <c r="Z30" s="185"/>
      <c r="AA30" s="185"/>
      <c r="AB30" s="185"/>
      <c r="AC30" s="185"/>
      <c r="AD30" s="185"/>
      <c r="AE30" s="185"/>
      <c r="AF30" s="185"/>
      <c r="AG30" s="185"/>
      <c r="AH30" s="185"/>
      <c r="AI30" s="185"/>
      <c r="AJ30" s="186"/>
      <c r="AM30" s="85"/>
      <c r="AN30" s="85"/>
      <c r="AQ30" s="346"/>
      <c r="AR30" s="346"/>
      <c r="AS30" s="346"/>
      <c r="AZ30" s="105"/>
      <c r="BA30" s="105"/>
      <c r="BB30" s="105"/>
      <c r="BC30" s="315"/>
      <c r="BD30" s="315"/>
      <c r="BE30" s="315"/>
      <c r="BF30" s="315"/>
      <c r="BG30" s="315"/>
      <c r="BH30" s="315"/>
      <c r="BI30" s="315"/>
      <c r="BJ30" s="315"/>
      <c r="BK30" s="315"/>
      <c r="BL30" s="315"/>
      <c r="BM30" s="315"/>
      <c r="BN30" s="315"/>
      <c r="BO30" s="315"/>
      <c r="BP30" s="315"/>
      <c r="BQ30" s="315"/>
    </row>
    <row r="31" spans="1:69" ht="18" customHeight="1" x14ac:dyDescent="0.15">
      <c r="B31" s="860" t="s">
        <v>909</v>
      </c>
      <c r="C31" s="861"/>
      <c r="D31" s="861"/>
      <c r="E31" s="861"/>
      <c r="F31" s="862"/>
      <c r="G31" s="1625"/>
      <c r="H31" s="1625"/>
      <c r="I31" s="1625"/>
      <c r="J31" s="1625"/>
      <c r="K31" s="1625"/>
      <c r="L31" s="1625"/>
      <c r="M31" s="1625"/>
      <c r="N31" s="1625"/>
      <c r="O31" s="1625"/>
      <c r="P31" s="1625"/>
      <c r="Q31" s="1625"/>
      <c r="R31" s="1625"/>
      <c r="S31" s="1626"/>
      <c r="T31" s="374"/>
      <c r="U31" s="1629" t="s">
        <v>213</v>
      </c>
      <c r="V31" s="1630"/>
      <c r="W31" s="1630"/>
      <c r="X31" s="1630"/>
      <c r="Y31" s="1630"/>
      <c r="Z31" s="1630"/>
      <c r="AA31" s="1630"/>
      <c r="AB31" s="1630"/>
      <c r="AC31" s="1630"/>
      <c r="AD31" s="1630"/>
      <c r="AE31" s="1630"/>
      <c r="AF31" s="1630"/>
      <c r="AG31" s="1630"/>
      <c r="AH31" s="1630"/>
      <c r="AI31" s="1630"/>
      <c r="AJ31" s="1631"/>
      <c r="AM31" s="85"/>
      <c r="AN31" s="85"/>
      <c r="AQ31" s="346"/>
      <c r="AR31" s="99"/>
      <c r="AS31" s="99"/>
      <c r="AZ31" s="105"/>
      <c r="BA31" s="105"/>
      <c r="BB31" s="105"/>
      <c r="BC31" s="315"/>
      <c r="BD31" s="315"/>
      <c r="BE31" s="315"/>
      <c r="BF31" s="315"/>
      <c r="BG31" s="315"/>
      <c r="BH31" s="315"/>
      <c r="BI31" s="315"/>
      <c r="BJ31" s="315"/>
      <c r="BK31" s="315"/>
      <c r="BL31" s="315"/>
      <c r="BM31" s="315"/>
      <c r="BN31" s="315"/>
      <c r="BO31" s="315"/>
      <c r="BP31" s="315"/>
      <c r="BQ31" s="315"/>
    </row>
    <row r="32" spans="1:69" ht="18" customHeight="1" x14ac:dyDescent="0.15">
      <c r="B32" s="863"/>
      <c r="C32" s="864"/>
      <c r="D32" s="864"/>
      <c r="E32" s="864"/>
      <c r="F32" s="865"/>
      <c r="G32" s="1627"/>
      <c r="H32" s="1627"/>
      <c r="I32" s="1627"/>
      <c r="J32" s="1627"/>
      <c r="K32" s="1627"/>
      <c r="L32" s="1627"/>
      <c r="M32" s="1627"/>
      <c r="N32" s="1627"/>
      <c r="O32" s="1627"/>
      <c r="P32" s="1627"/>
      <c r="Q32" s="1627"/>
      <c r="R32" s="1627"/>
      <c r="S32" s="1628"/>
      <c r="T32" s="249"/>
      <c r="U32" s="1629"/>
      <c r="V32" s="1630"/>
      <c r="W32" s="1630"/>
      <c r="X32" s="1630"/>
      <c r="Y32" s="1630"/>
      <c r="Z32" s="1630"/>
      <c r="AA32" s="1630"/>
      <c r="AB32" s="1630"/>
      <c r="AC32" s="1630"/>
      <c r="AD32" s="1630"/>
      <c r="AE32" s="1630"/>
      <c r="AF32" s="1630"/>
      <c r="AG32" s="1630"/>
      <c r="AH32" s="1630"/>
      <c r="AI32" s="1630"/>
      <c r="AJ32" s="1631"/>
      <c r="AM32" s="85"/>
      <c r="AN32" s="245"/>
      <c r="AO32" s="245"/>
      <c r="AP32" s="245"/>
      <c r="AQ32" s="245"/>
      <c r="AR32" s="99"/>
      <c r="AS32" s="99"/>
      <c r="AT32" s="99"/>
      <c r="AU32" s="99"/>
      <c r="AV32" s="99"/>
      <c r="AW32" s="99"/>
      <c r="AX32" s="99"/>
      <c r="AY32" s="99"/>
      <c r="AZ32" s="105"/>
      <c r="BA32" s="105"/>
      <c r="BB32" s="105"/>
      <c r="BC32" s="316"/>
      <c r="BD32" s="316"/>
      <c r="BE32" s="316"/>
      <c r="BF32" s="316"/>
      <c r="BG32" s="315"/>
      <c r="BH32" s="315"/>
      <c r="BI32" s="315"/>
      <c r="BJ32" s="315"/>
      <c r="BK32" s="315"/>
      <c r="BL32" s="315"/>
      <c r="BM32" s="315"/>
      <c r="BN32" s="315"/>
      <c r="BO32" s="315"/>
      <c r="BP32" s="315"/>
      <c r="BQ32" s="315"/>
    </row>
    <row r="33" spans="1:69" ht="18" customHeight="1" x14ac:dyDescent="0.15">
      <c r="B33" s="1127" t="s">
        <v>196</v>
      </c>
      <c r="C33" s="1128"/>
      <c r="D33" s="1128"/>
      <c r="E33" s="319">
        <v>2</v>
      </c>
      <c r="F33" s="320">
        <v>0</v>
      </c>
      <c r="G33" s="1597"/>
      <c r="H33" s="1597"/>
      <c r="I33" s="254" t="s">
        <v>2</v>
      </c>
      <c r="J33" s="1130"/>
      <c r="K33" s="1130"/>
      <c r="L33" s="1130"/>
      <c r="M33" s="1130"/>
      <c r="N33" s="1130"/>
      <c r="O33" s="1130"/>
      <c r="P33" s="1130"/>
      <c r="Q33" s="1130"/>
      <c r="R33" s="1130"/>
      <c r="S33" s="1131"/>
      <c r="T33" s="249"/>
      <c r="U33" s="107"/>
      <c r="V33" s="188"/>
      <c r="W33" s="188"/>
      <c r="X33" s="188"/>
      <c r="Y33" s="188"/>
      <c r="Z33" s="188"/>
      <c r="AA33" s="1392"/>
      <c r="AB33" s="1392"/>
      <c r="AC33" s="1392"/>
      <c r="AD33" s="1392"/>
      <c r="AE33" s="1392"/>
      <c r="AF33" s="1392"/>
      <c r="AG33" s="1392"/>
      <c r="AH33" s="1392"/>
      <c r="AI33" s="1392"/>
      <c r="AJ33" s="104"/>
      <c r="AM33" s="85"/>
      <c r="AN33" s="245"/>
      <c r="AO33" s="245"/>
      <c r="AP33" s="245"/>
      <c r="AQ33" s="245"/>
      <c r="AR33" s="99"/>
      <c r="AS33" s="99"/>
      <c r="AT33" s="99"/>
      <c r="AU33" s="99"/>
      <c r="AV33" s="99"/>
      <c r="AW33" s="99"/>
      <c r="AX33" s="99"/>
      <c r="AY33" s="99"/>
      <c r="AZ33" s="105"/>
      <c r="BA33" s="105"/>
      <c r="BB33" s="105"/>
      <c r="BC33" s="315"/>
      <c r="BD33" s="315"/>
      <c r="BE33" s="315"/>
      <c r="BF33" s="315"/>
      <c r="BG33" s="315"/>
      <c r="BH33" s="315"/>
      <c r="BI33" s="315"/>
      <c r="BJ33" s="315"/>
      <c r="BK33" s="315"/>
      <c r="BL33" s="315"/>
      <c r="BM33" s="315"/>
      <c r="BN33" s="315"/>
      <c r="BO33" s="315"/>
      <c r="BP33" s="315"/>
      <c r="BQ33" s="315"/>
    </row>
    <row r="34" spans="1:69" ht="18" customHeight="1" x14ac:dyDescent="0.15">
      <c r="B34" s="1598" t="s">
        <v>216</v>
      </c>
      <c r="C34" s="1599"/>
      <c r="D34" s="1600"/>
      <c r="E34" s="1604"/>
      <c r="F34" s="1605"/>
      <c r="G34" s="1605"/>
      <c r="H34" s="1605"/>
      <c r="I34" s="1605"/>
      <c r="J34" s="1605"/>
      <c r="K34" s="1605"/>
      <c r="L34" s="1605"/>
      <c r="M34" s="1605"/>
      <c r="N34" s="1605"/>
      <c r="O34" s="1606"/>
      <c r="P34" s="1144" t="s">
        <v>95</v>
      </c>
      <c r="Q34" s="1145"/>
      <c r="R34" s="1145"/>
      <c r="S34" s="1146"/>
      <c r="T34" s="249"/>
      <c r="U34" s="107"/>
      <c r="V34" s="1392"/>
      <c r="W34" s="1392"/>
      <c r="X34" s="1392"/>
      <c r="Y34" s="1392"/>
      <c r="Z34" s="1392"/>
      <c r="AA34" s="1392"/>
      <c r="AB34" s="1392"/>
      <c r="AC34" s="1392"/>
      <c r="AD34" s="1392"/>
      <c r="AE34" s="1392"/>
      <c r="AF34" s="1392"/>
      <c r="AG34" s="1392"/>
      <c r="AH34" s="1392"/>
      <c r="AI34" s="1392"/>
      <c r="AJ34" s="104"/>
      <c r="AM34" s="85"/>
      <c r="AN34" s="245"/>
      <c r="AO34" s="245"/>
      <c r="AP34" s="245"/>
      <c r="AQ34" s="246"/>
      <c r="AR34" s="188"/>
      <c r="AS34" s="188"/>
      <c r="AT34" s="188"/>
      <c r="AU34" s="188"/>
      <c r="AV34" s="247"/>
      <c r="AW34" s="188"/>
      <c r="AX34" s="188"/>
      <c r="AY34" s="247"/>
      <c r="AZ34" s="105"/>
      <c r="BA34" s="105"/>
      <c r="BB34" s="105"/>
      <c r="BC34" s="315"/>
      <c r="BD34" s="315"/>
      <c r="BE34" s="315"/>
      <c r="BF34" s="315"/>
      <c r="BG34" s="315"/>
      <c r="BH34" s="315"/>
      <c r="BI34" s="315"/>
      <c r="BJ34" s="315"/>
      <c r="BK34" s="315"/>
      <c r="BL34" s="315"/>
      <c r="BM34" s="315"/>
      <c r="BN34" s="315"/>
      <c r="BO34" s="315"/>
      <c r="BP34" s="315"/>
      <c r="BQ34" s="315"/>
    </row>
    <row r="35" spans="1:69" ht="18" customHeight="1" x14ac:dyDescent="0.15">
      <c r="B35" s="1601"/>
      <c r="C35" s="1602"/>
      <c r="D35" s="1603"/>
      <c r="E35" s="1607"/>
      <c r="F35" s="1608"/>
      <c r="G35" s="1608"/>
      <c r="H35" s="1608"/>
      <c r="I35" s="1608"/>
      <c r="J35" s="1608"/>
      <c r="K35" s="1608"/>
      <c r="L35" s="1608"/>
      <c r="M35" s="1608"/>
      <c r="N35" s="1608"/>
      <c r="O35" s="1609"/>
      <c r="P35" s="1610"/>
      <c r="Q35" s="1611"/>
      <c r="R35" s="1611"/>
      <c r="S35" s="1612"/>
      <c r="T35" s="106"/>
      <c r="U35" s="107"/>
      <c r="V35" s="189"/>
      <c r="W35" s="189"/>
      <c r="X35" s="189"/>
      <c r="Y35" s="189"/>
      <c r="Z35" s="188"/>
      <c r="AA35" s="1392"/>
      <c r="AB35" s="1392"/>
      <c r="AC35" s="1392"/>
      <c r="AD35" s="1392"/>
      <c r="AE35" s="1392"/>
      <c r="AF35" s="1392"/>
      <c r="AG35" s="1392"/>
      <c r="AH35" s="1392"/>
      <c r="AI35" s="1392"/>
      <c r="AJ35" s="104"/>
      <c r="AM35" s="85"/>
      <c r="AN35" s="245"/>
      <c r="AO35" s="245"/>
      <c r="AP35" s="245"/>
      <c r="AQ35" s="246"/>
      <c r="AR35" s="375"/>
      <c r="AS35" s="375"/>
      <c r="AT35" s="188"/>
      <c r="AU35" s="188"/>
      <c r="AV35" s="247"/>
      <c r="AW35" s="188"/>
      <c r="AX35" s="188"/>
      <c r="AY35" s="247"/>
      <c r="AZ35" s="105"/>
      <c r="BA35" s="309"/>
      <c r="BB35" s="309"/>
      <c r="BC35" s="310"/>
      <c r="BD35" s="310"/>
      <c r="BE35" s="310"/>
      <c r="BF35" s="310"/>
      <c r="BG35" s="310"/>
      <c r="BH35" s="310"/>
      <c r="BI35" s="310"/>
      <c r="BJ35" s="310"/>
      <c r="BK35" s="310"/>
      <c r="BL35" s="310"/>
      <c r="BM35" s="310"/>
      <c r="BN35" s="310"/>
      <c r="BO35" s="310"/>
      <c r="BP35" s="310"/>
      <c r="BQ35" s="310"/>
    </row>
    <row r="36" spans="1:69" ht="18" customHeight="1" x14ac:dyDescent="0.15">
      <c r="B36" s="1579" t="s">
        <v>176</v>
      </c>
      <c r="C36" s="1580"/>
      <c r="D36" s="1581"/>
      <c r="E36" s="1582"/>
      <c r="F36" s="1583"/>
      <c r="G36" s="1583"/>
      <c r="H36" s="1583"/>
      <c r="I36" s="1583"/>
      <c r="J36" s="1583"/>
      <c r="K36" s="1583"/>
      <c r="L36" s="1583"/>
      <c r="M36" s="1583"/>
      <c r="N36" s="1583"/>
      <c r="O36" s="1583"/>
      <c r="P36" s="1583"/>
      <c r="Q36" s="1583"/>
      <c r="R36" s="1583"/>
      <c r="S36" s="1584"/>
      <c r="T36" s="108"/>
      <c r="U36" s="107"/>
      <c r="V36" s="1392"/>
      <c r="W36" s="1392"/>
      <c r="X36" s="1392"/>
      <c r="Y36" s="1392"/>
      <c r="Z36" s="1392"/>
      <c r="AA36" s="1392"/>
      <c r="AB36" s="1392"/>
      <c r="AC36" s="1392"/>
      <c r="AD36" s="1392"/>
      <c r="AE36" s="1392"/>
      <c r="AF36" s="1392"/>
      <c r="AG36" s="1392"/>
      <c r="AH36" s="1392"/>
      <c r="AI36" s="1392"/>
      <c r="AJ36" s="104"/>
      <c r="AQ36" s="375"/>
      <c r="AR36" s="346"/>
      <c r="AS36" s="346"/>
      <c r="AT36" s="375"/>
      <c r="AU36" s="433"/>
      <c r="AV36" s="455"/>
      <c r="AW36" s="455"/>
      <c r="AX36" s="455"/>
      <c r="AY36" s="455"/>
      <c r="AZ36" s="309"/>
      <c r="BA36" s="309"/>
      <c r="BB36" s="309"/>
      <c r="BC36" s="310"/>
      <c r="BD36" s="310"/>
      <c r="BE36" s="310"/>
      <c r="BF36" s="310"/>
      <c r="BG36" s="310"/>
      <c r="BH36" s="310"/>
      <c r="BI36" s="310"/>
      <c r="BJ36" s="310"/>
      <c r="BK36" s="310"/>
      <c r="BL36" s="310"/>
      <c r="BM36" s="310"/>
      <c r="BN36" s="310"/>
      <c r="BO36" s="310"/>
      <c r="BP36" s="310"/>
      <c r="BQ36" s="310"/>
    </row>
    <row r="37" spans="1:69" ht="18" customHeight="1" x14ac:dyDescent="0.15">
      <c r="B37" s="1585" t="s">
        <v>197</v>
      </c>
      <c r="C37" s="1586"/>
      <c r="D37" s="1587"/>
      <c r="E37" s="1591"/>
      <c r="F37" s="1592"/>
      <c r="G37" s="1592"/>
      <c r="H37" s="1592"/>
      <c r="I37" s="1592"/>
      <c r="J37" s="1592"/>
      <c r="K37" s="1592"/>
      <c r="L37" s="1592"/>
      <c r="M37" s="1592"/>
      <c r="N37" s="1592"/>
      <c r="O37" s="1592"/>
      <c r="P37" s="1592"/>
      <c r="Q37" s="1592"/>
      <c r="R37" s="1592"/>
      <c r="S37" s="1593"/>
      <c r="T37" s="108"/>
      <c r="U37" s="184"/>
      <c r="V37" s="190"/>
      <c r="W37" s="190"/>
      <c r="X37" s="190"/>
      <c r="Y37" s="190"/>
      <c r="Z37" s="188"/>
      <c r="AA37" s="1392"/>
      <c r="AB37" s="1392"/>
      <c r="AC37" s="1392"/>
      <c r="AD37" s="1392"/>
      <c r="AE37" s="1392"/>
      <c r="AF37" s="1392"/>
      <c r="AG37" s="1392"/>
      <c r="AH37" s="1392"/>
      <c r="AI37" s="1392"/>
      <c r="AJ37" s="186"/>
      <c r="AQ37" s="347" t="s">
        <v>577</v>
      </c>
      <c r="AR37" s="346"/>
      <c r="AS37" s="346"/>
      <c r="AZ37" s="309"/>
      <c r="BA37" s="287"/>
      <c r="BB37" s="287"/>
      <c r="BC37" s="256"/>
      <c r="BD37" s="256"/>
      <c r="BE37" s="1174"/>
      <c r="BF37" s="1174"/>
      <c r="BG37" s="254"/>
      <c r="BH37" s="646"/>
      <c r="BI37" s="646"/>
      <c r="BJ37" s="646"/>
      <c r="BK37" s="646"/>
      <c r="BL37" s="646"/>
      <c r="BM37" s="646"/>
      <c r="BN37" s="646"/>
      <c r="BO37" s="646"/>
      <c r="BP37" s="646"/>
      <c r="BQ37" s="646"/>
    </row>
    <row r="38" spans="1:69" ht="18" customHeight="1" x14ac:dyDescent="0.15">
      <c r="B38" s="1588"/>
      <c r="C38" s="1589"/>
      <c r="D38" s="1590"/>
      <c r="E38" s="1594"/>
      <c r="F38" s="1595"/>
      <c r="G38" s="1595"/>
      <c r="H38" s="1595"/>
      <c r="I38" s="1595"/>
      <c r="J38" s="1595"/>
      <c r="K38" s="1595"/>
      <c r="L38" s="1595"/>
      <c r="M38" s="1595"/>
      <c r="N38" s="1595"/>
      <c r="O38" s="1595"/>
      <c r="P38" s="1595"/>
      <c r="Q38" s="1595"/>
      <c r="R38" s="1595"/>
      <c r="S38" s="1596"/>
      <c r="T38" s="110"/>
      <c r="U38" s="111"/>
      <c r="V38" s="1392"/>
      <c r="W38" s="1392"/>
      <c r="X38" s="1392"/>
      <c r="Y38" s="1392"/>
      <c r="Z38" s="1392"/>
      <c r="AA38" s="1392"/>
      <c r="AB38" s="1392"/>
      <c r="AC38" s="1392"/>
      <c r="AD38" s="1392"/>
      <c r="AE38" s="1392"/>
      <c r="AF38" s="1392"/>
      <c r="AG38" s="1392"/>
      <c r="AH38" s="1392"/>
      <c r="AI38" s="1392"/>
      <c r="AJ38" s="104"/>
      <c r="AL38" s="71" t="s">
        <v>15</v>
      </c>
      <c r="AQ38" s="5" t="s">
        <v>575</v>
      </c>
      <c r="AZ38" s="287"/>
    </row>
    <row r="39" spans="1:69" ht="18" customHeight="1" x14ac:dyDescent="0.15">
      <c r="B39" s="1577" t="s">
        <v>892</v>
      </c>
      <c r="C39" s="1578"/>
      <c r="D39" s="1578"/>
      <c r="E39" s="1394"/>
      <c r="F39" s="1394"/>
      <c r="G39" s="1394"/>
      <c r="H39" s="1172" t="str">
        <f>IF(AQ69=TRUE,AS69,IF(AQ67=TRUE,AS67,IF(AQ68=TRUE,AS68,"")))</f>
        <v/>
      </c>
      <c r="I39" s="1172"/>
      <c r="J39" s="1172"/>
      <c r="K39" s="1172"/>
      <c r="L39" s="1172"/>
      <c r="M39" s="1172"/>
      <c r="N39" s="1172"/>
      <c r="O39" s="1172"/>
      <c r="P39" s="1172"/>
      <c r="Q39" s="1172"/>
      <c r="R39" s="1172"/>
      <c r="S39" s="1173"/>
      <c r="T39" s="305"/>
      <c r="U39" s="237"/>
      <c r="V39" s="105"/>
      <c r="W39" s="105"/>
      <c r="X39" s="190"/>
      <c r="Y39" s="190"/>
      <c r="Z39" s="190"/>
      <c r="AA39" s="1392"/>
      <c r="AB39" s="1392"/>
      <c r="AC39" s="1392"/>
      <c r="AD39" s="1392"/>
      <c r="AE39" s="1392"/>
      <c r="AF39" s="1392"/>
      <c r="AG39" s="1392"/>
      <c r="AH39" s="1392"/>
      <c r="AI39" s="1392"/>
      <c r="AJ39" s="186"/>
      <c r="AQ39" s="5" t="s">
        <v>576</v>
      </c>
    </row>
    <row r="40" spans="1:69" ht="18" customHeight="1" thickBot="1" x14ac:dyDescent="0.2">
      <c r="A40" s="321"/>
      <c r="B40" s="348"/>
      <c r="C40" s="306"/>
      <c r="D40" s="306"/>
      <c r="E40" s="306"/>
      <c r="F40" s="306"/>
      <c r="G40" s="306"/>
      <c r="H40" s="306"/>
      <c r="I40" s="306"/>
      <c r="J40" s="306"/>
      <c r="K40" s="306"/>
      <c r="L40" s="306"/>
      <c r="M40" s="306"/>
      <c r="N40" s="306"/>
      <c r="O40" s="306"/>
      <c r="P40" s="306"/>
      <c r="Q40" s="306"/>
      <c r="R40" s="306"/>
      <c r="S40" s="349"/>
      <c r="T40" s="238"/>
      <c r="U40" s="111"/>
      <c r="V40" s="1392"/>
      <c r="W40" s="1392"/>
      <c r="X40" s="1392"/>
      <c r="Y40" s="1392"/>
      <c r="Z40" s="1392"/>
      <c r="AA40" s="1392"/>
      <c r="AB40" s="1392"/>
      <c r="AC40" s="1392"/>
      <c r="AD40" s="1392"/>
      <c r="AE40" s="1392"/>
      <c r="AF40" s="1392"/>
      <c r="AG40" s="1392"/>
      <c r="AH40" s="1392"/>
      <c r="AI40" s="1392"/>
      <c r="AJ40" s="104"/>
      <c r="AQ40" s="346"/>
    </row>
    <row r="41" spans="1:69" ht="18" customHeight="1" x14ac:dyDescent="0.15">
      <c r="B41" s="1150" t="s">
        <v>1125</v>
      </c>
      <c r="C41" s="1151"/>
      <c r="D41" s="1151"/>
      <c r="E41" s="1151"/>
      <c r="F41" s="1151"/>
      <c r="G41" s="1151"/>
      <c r="H41" s="1152" t="s">
        <v>891</v>
      </c>
      <c r="I41" s="1152"/>
      <c r="J41" s="1152"/>
      <c r="K41" s="1152"/>
      <c r="L41" s="1152"/>
      <c r="M41" s="1152"/>
      <c r="N41" s="1152"/>
      <c r="O41" s="1152"/>
      <c r="P41" s="1152"/>
      <c r="Q41" s="1152"/>
      <c r="R41" s="1152"/>
      <c r="S41" s="1153"/>
      <c r="T41" s="112"/>
      <c r="U41" s="111"/>
      <c r="V41" s="105"/>
      <c r="W41" s="105"/>
      <c r="X41" s="190"/>
      <c r="Y41" s="190"/>
      <c r="Z41" s="190"/>
      <c r="AA41" s="1392"/>
      <c r="AB41" s="1392"/>
      <c r="AC41" s="1392"/>
      <c r="AD41" s="1392"/>
      <c r="AE41" s="1392"/>
      <c r="AF41" s="1392"/>
      <c r="AG41" s="1392"/>
      <c r="AH41" s="1392"/>
      <c r="AI41" s="1392"/>
      <c r="AJ41" s="117"/>
      <c r="AQ41" s="339" t="s">
        <v>769</v>
      </c>
      <c r="AR41" s="339" t="s">
        <v>375</v>
      </c>
      <c r="AS41" s="339" t="s">
        <v>376</v>
      </c>
      <c r="AU41" s="339" t="s">
        <v>769</v>
      </c>
      <c r="AV41" s="339" t="s">
        <v>375</v>
      </c>
      <c r="AW41" s="5"/>
      <c r="AX41" s="339" t="s">
        <v>769</v>
      </c>
      <c r="AY41" s="339" t="s">
        <v>375</v>
      </c>
    </row>
    <row r="42" spans="1:69" ht="18" customHeight="1" x14ac:dyDescent="0.15">
      <c r="B42" s="113"/>
      <c r="C42" s="99"/>
      <c r="D42" s="99"/>
      <c r="E42" s="99"/>
      <c r="F42" s="99"/>
      <c r="G42" s="99"/>
      <c r="H42" s="99"/>
      <c r="I42" s="99"/>
      <c r="J42" s="99"/>
      <c r="K42" s="99"/>
      <c r="L42" s="99"/>
      <c r="M42" s="99"/>
      <c r="N42" s="99"/>
      <c r="O42" s="99"/>
      <c r="P42" s="99"/>
      <c r="Q42" s="99"/>
      <c r="R42" s="99"/>
      <c r="S42" s="101"/>
      <c r="T42" s="304"/>
      <c r="U42" s="118"/>
      <c r="V42" s="1392"/>
      <c r="W42" s="1392"/>
      <c r="X42" s="1392"/>
      <c r="Y42" s="1392"/>
      <c r="Z42" s="1392"/>
      <c r="AA42" s="1392"/>
      <c r="AB42" s="1392"/>
      <c r="AC42" s="1392"/>
      <c r="AD42" s="1392"/>
      <c r="AE42" s="1392"/>
      <c r="AF42" s="1392"/>
      <c r="AG42" s="1392"/>
      <c r="AH42" s="1392"/>
      <c r="AI42" s="1392"/>
      <c r="AJ42" s="104"/>
      <c r="AQ42" s="350" t="b">
        <v>0</v>
      </c>
      <c r="AR42" s="350" t="s">
        <v>467</v>
      </c>
      <c r="AS42" s="350" t="str">
        <f>IF(AQ42=TRUE,"＜皱褶加工＞需要耐久性（皱褶保持性）实验。"&amp;CHAR(10),"")</f>
        <v/>
      </c>
      <c r="AU42" s="350" t="b">
        <v>0</v>
      </c>
      <c r="AV42" s="350" t="s">
        <v>749</v>
      </c>
      <c r="AW42" s="5"/>
      <c r="AX42" s="350" t="b">
        <v>0</v>
      </c>
      <c r="AY42" s="351" t="s">
        <v>555</v>
      </c>
    </row>
    <row r="43" spans="1:69" ht="18" customHeight="1" x14ac:dyDescent="0.15">
      <c r="B43" s="114"/>
      <c r="C43" s="115"/>
      <c r="D43" s="115"/>
      <c r="E43" s="115"/>
      <c r="F43" s="115"/>
      <c r="G43" s="115"/>
      <c r="H43" s="115"/>
      <c r="I43" s="115"/>
      <c r="J43" s="115"/>
      <c r="K43" s="115"/>
      <c r="L43" s="115"/>
      <c r="M43" s="115"/>
      <c r="N43" s="115"/>
      <c r="O43" s="115"/>
      <c r="P43" s="115"/>
      <c r="Q43" s="115"/>
      <c r="R43" s="115"/>
      <c r="S43" s="116"/>
      <c r="T43" s="191"/>
      <c r="U43" s="49"/>
      <c r="V43" s="63"/>
      <c r="W43" s="63"/>
      <c r="X43" s="149"/>
      <c r="Y43" s="149"/>
      <c r="Z43" s="149"/>
      <c r="AA43" s="1392"/>
      <c r="AB43" s="1392"/>
      <c r="AC43" s="1392"/>
      <c r="AD43" s="1392"/>
      <c r="AE43" s="1392"/>
      <c r="AF43" s="1392"/>
      <c r="AG43" s="1392"/>
      <c r="AH43" s="1392"/>
      <c r="AI43" s="1392"/>
      <c r="AJ43" s="145"/>
      <c r="AQ43" s="350" t="b">
        <v>0</v>
      </c>
      <c r="AR43" s="350" t="s">
        <v>525</v>
      </c>
      <c r="AS43" s="350" t="str">
        <f>IF(AQ43=TRUE,"＜防水加工＞需要拒水度实验。如果是转印，則需要胶带剥离实验。"&amp;CHAR(10),"")</f>
        <v/>
      </c>
      <c r="AU43" s="350" t="b">
        <v>0</v>
      </c>
      <c r="AV43" s="350" t="s">
        <v>750</v>
      </c>
      <c r="AW43" s="5"/>
      <c r="AX43" s="350" t="b">
        <v>0</v>
      </c>
      <c r="AY43" s="351" t="s">
        <v>759</v>
      </c>
    </row>
    <row r="44" spans="1:69" ht="18" customHeight="1" thickBot="1" x14ac:dyDescent="0.2">
      <c r="B44" s="114"/>
      <c r="C44" s="115"/>
      <c r="D44" s="115"/>
      <c r="E44" s="115"/>
      <c r="F44" s="115"/>
      <c r="G44" s="115"/>
      <c r="H44" s="115"/>
      <c r="I44" s="115"/>
      <c r="J44" s="115"/>
      <c r="K44" s="115"/>
      <c r="L44" s="115"/>
      <c r="M44" s="115"/>
      <c r="N44" s="115"/>
      <c r="O44" s="115"/>
      <c r="P44" s="115"/>
      <c r="Q44" s="115"/>
      <c r="R44" s="115"/>
      <c r="S44" s="116"/>
      <c r="T44" s="191"/>
      <c r="U44" s="49"/>
      <c r="V44" s="1392"/>
      <c r="W44" s="1392"/>
      <c r="X44" s="1392"/>
      <c r="Y44" s="1392"/>
      <c r="Z44" s="1392"/>
      <c r="AA44" s="1392"/>
      <c r="AB44" s="1392"/>
      <c r="AC44" s="1392"/>
      <c r="AD44" s="1392"/>
      <c r="AE44" s="1392"/>
      <c r="AF44" s="1392"/>
      <c r="AG44" s="1392"/>
      <c r="AH44" s="1392"/>
      <c r="AI44" s="1392"/>
      <c r="AJ44" s="456"/>
      <c r="AQ44" s="350" t="b">
        <v>0</v>
      </c>
      <c r="AR44" s="350" t="s">
        <v>526</v>
      </c>
      <c r="AS44" s="350" t="str">
        <f>IF(AQ44=TRUE,"＜颜料印花＞需要耐久性实验。而且有干湿摩擦特例基准。"&amp;CHAR(10),"")</f>
        <v/>
      </c>
      <c r="AU44" s="350" t="b">
        <v>0</v>
      </c>
      <c r="AV44" s="350" t="s">
        <v>751</v>
      </c>
      <c r="AW44" s="5"/>
      <c r="AX44" s="350" t="b">
        <v>0</v>
      </c>
      <c r="AY44" s="351" t="s">
        <v>760</v>
      </c>
    </row>
    <row r="45" spans="1:69" ht="18" customHeight="1" thickBot="1" x14ac:dyDescent="0.2">
      <c r="B45" s="212"/>
      <c r="C45" s="203"/>
      <c r="D45" s="203"/>
      <c r="E45" s="203"/>
      <c r="F45" s="203"/>
      <c r="G45" s="203"/>
      <c r="H45" s="203"/>
      <c r="I45" s="203"/>
      <c r="J45" s="203"/>
      <c r="K45" s="203"/>
      <c r="L45" s="203"/>
      <c r="M45" s="203"/>
      <c r="N45" s="203"/>
      <c r="O45" s="203"/>
      <c r="P45" s="203"/>
      <c r="Q45" s="203"/>
      <c r="R45" s="203"/>
      <c r="S45" s="204"/>
      <c r="T45" s="191"/>
      <c r="U45" s="1185" t="s">
        <v>910</v>
      </c>
      <c r="V45" s="1186"/>
      <c r="W45" s="1186"/>
      <c r="X45" s="1186"/>
      <c r="Y45" s="1186"/>
      <c r="Z45" s="1187"/>
      <c r="AA45" s="1575"/>
      <c r="AB45" s="1575"/>
      <c r="AC45" s="1575"/>
      <c r="AD45" s="1575"/>
      <c r="AE45" s="1575"/>
      <c r="AF45" s="1575"/>
      <c r="AG45" s="1575"/>
      <c r="AH45" s="1575"/>
      <c r="AI45" s="1575"/>
      <c r="AJ45" s="1576"/>
      <c r="AQ45" s="350" t="b">
        <v>0</v>
      </c>
      <c r="AR45" s="350" t="s">
        <v>181</v>
      </c>
      <c r="AS45" s="350" t="str">
        <f>IF(AQ45=TRUE,"＜毛条染色＞成分比率实验全色実施。"&amp;CHAR(10),"")</f>
        <v/>
      </c>
      <c r="AU45" s="350" t="b">
        <v>0</v>
      </c>
      <c r="AV45" s="351" t="s">
        <v>752</v>
      </c>
      <c r="AW45" s="5"/>
      <c r="AX45" s="350" t="b">
        <v>0</v>
      </c>
      <c r="AY45" s="351" t="s">
        <v>761</v>
      </c>
    </row>
    <row r="46" spans="1:69" ht="18" customHeight="1" x14ac:dyDescent="0.15">
      <c r="B46" s="1179" t="s">
        <v>1127</v>
      </c>
      <c r="C46" s="1180"/>
      <c r="D46" s="1180"/>
      <c r="E46" s="1180"/>
      <c r="F46" s="1181" t="s">
        <v>214</v>
      </c>
      <c r="G46" s="1181"/>
      <c r="H46" s="1181"/>
      <c r="I46" s="1181"/>
      <c r="J46" s="1181"/>
      <c r="K46" s="1181"/>
      <c r="L46" s="1181"/>
      <c r="M46" s="1181"/>
      <c r="N46" s="1181"/>
      <c r="O46" s="1181"/>
      <c r="P46" s="1181"/>
      <c r="Q46" s="1181"/>
      <c r="R46" s="1181"/>
      <c r="S46" s="1182"/>
      <c r="T46" s="191"/>
      <c r="U46" s="1571" t="s">
        <v>1128</v>
      </c>
      <c r="V46" s="1572"/>
      <c r="W46" s="1572"/>
      <c r="X46" s="1572"/>
      <c r="Y46" s="1572"/>
      <c r="Z46" s="1573"/>
      <c r="AA46" s="1573"/>
      <c r="AB46" s="1573"/>
      <c r="AC46" s="1573"/>
      <c r="AD46" s="1573"/>
      <c r="AE46" s="1573"/>
      <c r="AF46" s="1573"/>
      <c r="AG46" s="1573"/>
      <c r="AH46" s="1573"/>
      <c r="AI46" s="1573"/>
      <c r="AJ46" s="1574"/>
      <c r="AQ46" s="350" t="b">
        <v>0</v>
      </c>
      <c r="AR46" s="350" t="s">
        <v>468</v>
      </c>
      <c r="AS46" s="350" t="str">
        <f>IF(AQ46=TRUE,"＜硫化染料＞必須要耐候性实验後的pH及撕裂（破裂）强度实验。而且有干摩擦特例基准。"&amp;CHAR(10),"")</f>
        <v/>
      </c>
      <c r="AU46" s="350" t="b">
        <v>1</v>
      </c>
      <c r="AV46" s="351" t="s">
        <v>753</v>
      </c>
      <c r="AW46" s="5"/>
      <c r="AX46" s="350" t="b">
        <v>0</v>
      </c>
      <c r="AY46" s="351" t="s">
        <v>762</v>
      </c>
    </row>
    <row r="47" spans="1:69" ht="18" customHeight="1" x14ac:dyDescent="0.15">
      <c r="B47" s="120"/>
      <c r="C47" s="121"/>
      <c r="D47" s="121"/>
      <c r="E47" s="121"/>
      <c r="F47" s="121"/>
      <c r="G47" s="121"/>
      <c r="H47" s="121"/>
      <c r="I47" s="121"/>
      <c r="J47" s="121"/>
      <c r="K47" s="121"/>
      <c r="L47" s="121"/>
      <c r="M47" s="121"/>
      <c r="N47" s="121"/>
      <c r="O47" s="121"/>
      <c r="P47" s="121"/>
      <c r="Q47" s="121"/>
      <c r="R47" s="121"/>
      <c r="S47" s="122"/>
      <c r="T47" s="191"/>
      <c r="U47" s="1562"/>
      <c r="V47" s="1563"/>
      <c r="W47" s="1563"/>
      <c r="X47" s="1563"/>
      <c r="Y47" s="1563"/>
      <c r="Z47" s="1563"/>
      <c r="AA47" s="1563"/>
      <c r="AB47" s="1563"/>
      <c r="AC47" s="1563"/>
      <c r="AD47" s="1563"/>
      <c r="AE47" s="1563"/>
      <c r="AF47" s="1563"/>
      <c r="AG47" s="1563"/>
      <c r="AH47" s="1563"/>
      <c r="AI47" s="1563"/>
      <c r="AJ47" s="1564"/>
      <c r="AQ47" s="350" t="b">
        <v>0</v>
      </c>
      <c r="AR47" s="350" t="s">
        <v>470</v>
      </c>
      <c r="AS47" s="350" t="str">
        <f>IF(AQ47=TRUE,"＜表面起毛＞湿润摩擦有特例标准。物性实验项目变更。"&amp;CHAR(10),"")</f>
        <v/>
      </c>
      <c r="AU47" s="350" t="b">
        <v>0</v>
      </c>
      <c r="AV47" s="351" t="s">
        <v>754</v>
      </c>
      <c r="AW47" s="5"/>
      <c r="AX47" s="350" t="b">
        <v>0</v>
      </c>
      <c r="AY47" s="351" t="s">
        <v>763</v>
      </c>
    </row>
    <row r="48" spans="1:69" ht="18" customHeight="1" x14ac:dyDescent="0.15">
      <c r="B48" s="120"/>
      <c r="C48" s="121"/>
      <c r="D48" s="121"/>
      <c r="E48" s="121"/>
      <c r="F48" s="121"/>
      <c r="G48" s="121"/>
      <c r="H48" s="121"/>
      <c r="I48" s="121"/>
      <c r="J48" s="121"/>
      <c r="K48" s="121"/>
      <c r="L48" s="121"/>
      <c r="M48" s="121"/>
      <c r="N48" s="121"/>
      <c r="O48" s="121"/>
      <c r="P48" s="121"/>
      <c r="Q48" s="121"/>
      <c r="R48" s="121"/>
      <c r="S48" s="122"/>
      <c r="T48" s="119"/>
      <c r="U48" s="1562"/>
      <c r="V48" s="1563"/>
      <c r="W48" s="1563"/>
      <c r="X48" s="1563"/>
      <c r="Y48" s="1563"/>
      <c r="Z48" s="1563"/>
      <c r="AA48" s="1563"/>
      <c r="AB48" s="1563"/>
      <c r="AC48" s="1563"/>
      <c r="AD48" s="1563"/>
      <c r="AE48" s="1563"/>
      <c r="AF48" s="1563"/>
      <c r="AG48" s="1563"/>
      <c r="AH48" s="1563"/>
      <c r="AI48" s="1563"/>
      <c r="AJ48" s="1564"/>
      <c r="AQ48" s="350" t="b">
        <v>0</v>
      </c>
      <c r="AR48" s="350" t="s">
        <v>471</v>
      </c>
      <c r="AS48" s="350" t="str">
        <f>IF(AQ48=TRUE,"＜里面起毛＞湿润摩擦有特例标准。物性实验项目变更。"&amp;CHAR(10),"")</f>
        <v/>
      </c>
      <c r="AU48" s="350" t="b">
        <v>0</v>
      </c>
      <c r="AV48" s="351" t="s">
        <v>755</v>
      </c>
      <c r="AW48" s="5"/>
      <c r="AX48" s="350" t="b">
        <v>0</v>
      </c>
      <c r="AY48" s="351" t="s">
        <v>764</v>
      </c>
    </row>
    <row r="49" spans="1:58" ht="18" customHeight="1" thickBot="1" x14ac:dyDescent="0.2">
      <c r="B49" s="1568" t="s">
        <v>1118</v>
      </c>
      <c r="C49" s="1569"/>
      <c r="D49" s="1569"/>
      <c r="E49" s="1569"/>
      <c r="F49" s="1569"/>
      <c r="G49" s="1569"/>
      <c r="H49" s="428"/>
      <c r="I49" s="428"/>
      <c r="J49" s="428"/>
      <c r="K49" s="428"/>
      <c r="L49" s="1188" t="str">
        <f>AS62</f>
        <v/>
      </c>
      <c r="M49" s="1188"/>
      <c r="N49" s="1188"/>
      <c r="O49" s="1188"/>
      <c r="P49" s="1188"/>
      <c r="Q49" s="1188"/>
      <c r="R49" s="1188"/>
      <c r="S49" s="1189"/>
      <c r="T49" s="452"/>
      <c r="U49" s="1562"/>
      <c r="V49" s="1563"/>
      <c r="W49" s="1563"/>
      <c r="X49" s="1563"/>
      <c r="Y49" s="1563"/>
      <c r="Z49" s="1563"/>
      <c r="AA49" s="1563"/>
      <c r="AB49" s="1563"/>
      <c r="AC49" s="1563"/>
      <c r="AD49" s="1563"/>
      <c r="AE49" s="1563"/>
      <c r="AF49" s="1563"/>
      <c r="AG49" s="1563"/>
      <c r="AH49" s="1563"/>
      <c r="AI49" s="1563"/>
      <c r="AJ49" s="1564"/>
      <c r="AP49" s="131"/>
      <c r="AQ49" s="350" t="b">
        <v>0</v>
      </c>
      <c r="AR49" s="350" t="s">
        <v>469</v>
      </c>
      <c r="AS49" s="350" t="str">
        <f>IF(AQ49=TRUE,"＜双面针织构造＞如果是针织面料的下装使用，需要追加起球实验（1096E准用法）。"&amp;CHAR(10),"")</f>
        <v/>
      </c>
      <c r="AU49" s="350" t="b">
        <v>0</v>
      </c>
      <c r="AV49" s="350" t="s">
        <v>756</v>
      </c>
      <c r="AW49" s="5"/>
      <c r="AX49" s="350" t="b">
        <v>0</v>
      </c>
      <c r="AY49" s="351" t="s">
        <v>765</v>
      </c>
    </row>
    <row r="50" spans="1:58" ht="18" customHeight="1" x14ac:dyDescent="0.35">
      <c r="B50" s="1200" t="s">
        <v>215</v>
      </c>
      <c r="C50" s="1205" t="s">
        <v>178</v>
      </c>
      <c r="D50" s="1206"/>
      <c r="E50" s="1207" t="s">
        <v>71</v>
      </c>
      <c r="F50" s="1205"/>
      <c r="G50" s="1205"/>
      <c r="H50" s="1205"/>
      <c r="I50" s="1205"/>
      <c r="J50" s="1205"/>
      <c r="K50" s="1208"/>
      <c r="L50" s="1205" t="s">
        <v>178</v>
      </c>
      <c r="M50" s="1206"/>
      <c r="N50" s="1207" t="s">
        <v>71</v>
      </c>
      <c r="O50" s="1205"/>
      <c r="P50" s="1205"/>
      <c r="Q50" s="1205"/>
      <c r="R50" s="1205"/>
      <c r="S50" s="1209"/>
      <c r="T50" s="452"/>
      <c r="U50" s="1562"/>
      <c r="V50" s="1563"/>
      <c r="W50" s="1563"/>
      <c r="X50" s="1563"/>
      <c r="Y50" s="1563"/>
      <c r="Z50" s="1563"/>
      <c r="AA50" s="1563"/>
      <c r="AB50" s="1563"/>
      <c r="AC50" s="1563"/>
      <c r="AD50" s="1563"/>
      <c r="AE50" s="1563"/>
      <c r="AF50" s="1563"/>
      <c r="AG50" s="1563"/>
      <c r="AH50" s="1563"/>
      <c r="AI50" s="1563"/>
      <c r="AJ50" s="1564"/>
      <c r="AK50" s="123"/>
      <c r="AQ50" s="350" t="b">
        <v>0</v>
      </c>
      <c r="AR50" s="460" t="s">
        <v>1124</v>
      </c>
      <c r="AS50" s="350" t="str">
        <f>IF(AQ50=TRUE,"＜平纹织物以外的1d以下的梭织物＞需要追加起球实验（1096E准用法）。"&amp;CHAR(10),"")</f>
        <v/>
      </c>
      <c r="AU50" s="350" t="b">
        <v>0</v>
      </c>
      <c r="AV50" s="351" t="s">
        <v>757</v>
      </c>
      <c r="AW50" s="5"/>
      <c r="AX50" s="350" t="b">
        <v>0</v>
      </c>
      <c r="AY50" s="350" t="s">
        <v>766</v>
      </c>
    </row>
    <row r="51" spans="1:58" ht="18" customHeight="1" x14ac:dyDescent="0.15">
      <c r="B51" s="1201"/>
      <c r="C51" s="1469"/>
      <c r="D51" s="1470"/>
      <c r="E51" s="1474"/>
      <c r="F51" s="1474"/>
      <c r="G51" s="1474"/>
      <c r="H51" s="1474"/>
      <c r="I51" s="1474"/>
      <c r="J51" s="1474"/>
      <c r="K51" s="1570"/>
      <c r="L51" s="1469"/>
      <c r="M51" s="1470"/>
      <c r="N51" s="1474"/>
      <c r="O51" s="1474"/>
      <c r="P51" s="1474"/>
      <c r="Q51" s="1474"/>
      <c r="R51" s="1471"/>
      <c r="S51" s="1475"/>
      <c r="T51" s="452"/>
      <c r="U51" s="1562"/>
      <c r="V51" s="1563"/>
      <c r="W51" s="1563"/>
      <c r="X51" s="1563"/>
      <c r="Y51" s="1563"/>
      <c r="Z51" s="1563"/>
      <c r="AA51" s="1563"/>
      <c r="AB51" s="1563"/>
      <c r="AC51" s="1563"/>
      <c r="AD51" s="1563"/>
      <c r="AE51" s="1563"/>
      <c r="AF51" s="1563"/>
      <c r="AG51" s="1563"/>
      <c r="AH51" s="1563"/>
      <c r="AI51" s="1563"/>
      <c r="AJ51" s="1564"/>
      <c r="AK51" s="123"/>
      <c r="AQ51" s="350" t="b">
        <v>0</v>
      </c>
      <c r="AR51" s="350" t="s">
        <v>527</v>
      </c>
      <c r="AS51" s="350" t="str">
        <f>IF(AQ51=TRUE,"＜金属附属涂层＞镍溶出实验時需要老化处理。"&amp;CHAR(10),"")</f>
        <v/>
      </c>
      <c r="AU51" s="350" t="b">
        <v>0</v>
      </c>
      <c r="AV51" s="351" t="s">
        <v>758</v>
      </c>
      <c r="AW51" s="5"/>
      <c r="AX51" s="350" t="b">
        <v>0</v>
      </c>
      <c r="AY51" s="350" t="s">
        <v>121</v>
      </c>
    </row>
    <row r="52" spans="1:58" ht="18" customHeight="1" x14ac:dyDescent="0.15">
      <c r="B52" s="1201"/>
      <c r="C52" s="1463"/>
      <c r="D52" s="1464"/>
      <c r="E52" s="1465"/>
      <c r="F52" s="1465"/>
      <c r="G52" s="1465"/>
      <c r="H52" s="1465"/>
      <c r="I52" s="1465"/>
      <c r="J52" s="1465"/>
      <c r="K52" s="1468"/>
      <c r="L52" s="1463"/>
      <c r="M52" s="1464"/>
      <c r="N52" s="1465"/>
      <c r="O52" s="1465"/>
      <c r="P52" s="1465"/>
      <c r="Q52" s="1465"/>
      <c r="R52" s="1466"/>
      <c r="S52" s="1467"/>
      <c r="T52" s="452"/>
      <c r="U52" s="1562"/>
      <c r="V52" s="1563"/>
      <c r="W52" s="1563"/>
      <c r="X52" s="1563"/>
      <c r="Y52" s="1563"/>
      <c r="Z52" s="1563"/>
      <c r="AA52" s="1563"/>
      <c r="AB52" s="1563"/>
      <c r="AC52" s="1563"/>
      <c r="AD52" s="1563"/>
      <c r="AE52" s="1563"/>
      <c r="AF52" s="1563"/>
      <c r="AG52" s="1563"/>
      <c r="AH52" s="1563"/>
      <c r="AI52" s="1563"/>
      <c r="AJ52" s="1564"/>
      <c r="AK52" s="123"/>
      <c r="AQ52" s="350" t="b">
        <v>0</v>
      </c>
      <c r="AR52" s="352" t="s">
        <v>537</v>
      </c>
      <c r="AS52" s="352" t="str">
        <f>IF(AQ52=TRUE,"＜聚酰胺粘合衬布＞如果是白色衬布﹐须要黄变实验。"&amp;CHAR(10),"")</f>
        <v/>
      </c>
      <c r="AU52" s="350" t="b">
        <v>0</v>
      </c>
      <c r="AV52" s="350" t="s">
        <v>632</v>
      </c>
      <c r="AW52" s="5"/>
      <c r="AX52" s="350" t="b">
        <v>0</v>
      </c>
      <c r="AY52" s="350" t="s">
        <v>182</v>
      </c>
    </row>
    <row r="53" spans="1:58" ht="18" customHeight="1" x14ac:dyDescent="0.15">
      <c r="B53" s="1201"/>
      <c r="C53" s="1463"/>
      <c r="D53" s="1464"/>
      <c r="E53" s="1465"/>
      <c r="F53" s="1465"/>
      <c r="G53" s="1465"/>
      <c r="H53" s="1465"/>
      <c r="I53" s="1465"/>
      <c r="J53" s="1465"/>
      <c r="K53" s="1468"/>
      <c r="L53" s="1463"/>
      <c r="M53" s="1464"/>
      <c r="N53" s="1465"/>
      <c r="O53" s="1465"/>
      <c r="P53" s="1465"/>
      <c r="Q53" s="1465"/>
      <c r="R53" s="1466"/>
      <c r="S53" s="1467"/>
      <c r="T53" s="77"/>
      <c r="U53" s="1562"/>
      <c r="V53" s="1563"/>
      <c r="W53" s="1563"/>
      <c r="X53" s="1563"/>
      <c r="Y53" s="1563"/>
      <c r="Z53" s="1563"/>
      <c r="AA53" s="1563"/>
      <c r="AB53" s="1563"/>
      <c r="AC53" s="1563"/>
      <c r="AD53" s="1563"/>
      <c r="AE53" s="1563"/>
      <c r="AF53" s="1563"/>
      <c r="AG53" s="1563"/>
      <c r="AH53" s="1563"/>
      <c r="AI53" s="1563"/>
      <c r="AJ53" s="1564"/>
      <c r="AK53" s="192"/>
      <c r="AO53" s="124"/>
      <c r="AP53" s="125"/>
      <c r="AQ53" s="350" t="b">
        <v>0</v>
      </c>
      <c r="AR53" s="352" t="s">
        <v>536</v>
      </c>
      <c r="AS53" s="352" t="str">
        <f>IF(AQ53=TRUE,"＜肩带用弹力带＞请注意橡胶耐久性判定基准值。"&amp;CHAR(10),"")</f>
        <v/>
      </c>
      <c r="AT53" s="374"/>
      <c r="AU53" s="350" t="b">
        <v>0</v>
      </c>
      <c r="AV53" s="255" t="s">
        <v>633</v>
      </c>
      <c r="AW53" s="5"/>
      <c r="AX53" s="350" t="b">
        <v>0</v>
      </c>
      <c r="AY53" s="351" t="s">
        <v>555</v>
      </c>
      <c r="AZ53" s="374"/>
      <c r="BA53" s="374"/>
      <c r="BB53" s="374"/>
      <c r="BC53" s="374"/>
      <c r="BD53" s="374"/>
      <c r="BE53" s="374"/>
      <c r="BF53" s="374"/>
    </row>
    <row r="54" spans="1:58" ht="18" customHeight="1" x14ac:dyDescent="0.15">
      <c r="B54" s="1201"/>
      <c r="C54" s="1463"/>
      <c r="D54" s="1464"/>
      <c r="E54" s="1465"/>
      <c r="F54" s="1465"/>
      <c r="G54" s="1465"/>
      <c r="H54" s="1465"/>
      <c r="I54" s="1465"/>
      <c r="J54" s="1465"/>
      <c r="K54" s="1468"/>
      <c r="L54" s="1463"/>
      <c r="M54" s="1464"/>
      <c r="N54" s="1465"/>
      <c r="O54" s="1465"/>
      <c r="P54" s="1465"/>
      <c r="Q54" s="1465"/>
      <c r="R54" s="1466"/>
      <c r="S54" s="1467"/>
      <c r="T54" s="126"/>
      <c r="U54" s="1562"/>
      <c r="V54" s="1563"/>
      <c r="W54" s="1563"/>
      <c r="X54" s="1563"/>
      <c r="Y54" s="1563"/>
      <c r="Z54" s="1563"/>
      <c r="AA54" s="1563"/>
      <c r="AB54" s="1563"/>
      <c r="AC54" s="1563"/>
      <c r="AD54" s="1563"/>
      <c r="AE54" s="1563"/>
      <c r="AF54" s="1563"/>
      <c r="AG54" s="1563"/>
      <c r="AH54" s="1563"/>
      <c r="AI54" s="1563"/>
      <c r="AJ54" s="1564"/>
      <c r="AK54" s="192"/>
      <c r="AM54" s="445"/>
      <c r="AO54" s="124"/>
      <c r="AP54" s="127"/>
      <c r="AQ54" s="350" t="b">
        <v>0</v>
      </c>
      <c r="AR54" s="350" t="s">
        <v>607</v>
      </c>
      <c r="AS54" s="350" t="str">
        <f>IF(AQ54=TRUE,"＜使用了导电纤维＞ JIS L 1094 B法合格及A法不合格，追加C法。"&amp;CHAR(10),"")</f>
        <v/>
      </c>
      <c r="AT54" s="448"/>
      <c r="AU54" s="350" t="b">
        <v>0</v>
      </c>
      <c r="AV54" s="255" t="s">
        <v>634</v>
      </c>
      <c r="AW54" s="432"/>
      <c r="AX54" s="18"/>
      <c r="AY54" s="18"/>
      <c r="AZ54" s="448"/>
      <c r="BA54" s="1178"/>
      <c r="BB54" s="1178"/>
      <c r="BC54" s="1178"/>
      <c r="BD54" s="1178"/>
      <c r="BE54" s="1178"/>
      <c r="BF54" s="1178"/>
    </row>
    <row r="55" spans="1:58" ht="18" customHeight="1" x14ac:dyDescent="0.15">
      <c r="B55" s="1201"/>
      <c r="C55" s="1463"/>
      <c r="D55" s="1464"/>
      <c r="E55" s="1465"/>
      <c r="F55" s="1465"/>
      <c r="G55" s="1465"/>
      <c r="H55" s="1465"/>
      <c r="I55" s="1465"/>
      <c r="J55" s="1465"/>
      <c r="K55" s="1468"/>
      <c r="L55" s="1463"/>
      <c r="M55" s="1464"/>
      <c r="N55" s="1465"/>
      <c r="O55" s="1465"/>
      <c r="P55" s="1465"/>
      <c r="Q55" s="1465"/>
      <c r="R55" s="1466"/>
      <c r="S55" s="1467"/>
      <c r="T55" s="126"/>
      <c r="U55" s="1562"/>
      <c r="V55" s="1563"/>
      <c r="W55" s="1563"/>
      <c r="X55" s="1563"/>
      <c r="Y55" s="1563"/>
      <c r="Z55" s="1563"/>
      <c r="AA55" s="1563"/>
      <c r="AB55" s="1563"/>
      <c r="AC55" s="1563"/>
      <c r="AD55" s="1563"/>
      <c r="AE55" s="1563"/>
      <c r="AF55" s="1563"/>
      <c r="AG55" s="1563"/>
      <c r="AH55" s="1563"/>
      <c r="AI55" s="1563"/>
      <c r="AJ55" s="1564"/>
      <c r="AK55" s="128"/>
      <c r="AO55" s="124"/>
      <c r="AP55" s="127"/>
      <c r="AQ55" s="5"/>
      <c r="AR55" s="5"/>
      <c r="AS55" s="5"/>
      <c r="AT55" s="448"/>
      <c r="AU55" s="457"/>
      <c r="AV55" s="457"/>
      <c r="AW55" s="457"/>
      <c r="AX55" s="18"/>
      <c r="AY55" s="18"/>
      <c r="AZ55" s="448"/>
      <c r="BA55" s="1178"/>
      <c r="BB55" s="1178"/>
      <c r="BC55" s="1178"/>
      <c r="BD55" s="1178"/>
      <c r="BE55" s="1178"/>
      <c r="BF55" s="1178"/>
    </row>
    <row r="56" spans="1:58" ht="18" customHeight="1" x14ac:dyDescent="0.15">
      <c r="B56" s="1201"/>
      <c r="C56" s="1463"/>
      <c r="D56" s="1464"/>
      <c r="E56" s="1465"/>
      <c r="F56" s="1465"/>
      <c r="G56" s="1465"/>
      <c r="H56" s="1465"/>
      <c r="I56" s="1465"/>
      <c r="J56" s="1465"/>
      <c r="K56" s="1468"/>
      <c r="L56" s="1463"/>
      <c r="M56" s="1464"/>
      <c r="N56" s="1465"/>
      <c r="O56" s="1465"/>
      <c r="P56" s="1465"/>
      <c r="Q56" s="1465"/>
      <c r="R56" s="1466"/>
      <c r="S56" s="1467"/>
      <c r="T56" s="126"/>
      <c r="U56" s="1562"/>
      <c r="V56" s="1563"/>
      <c r="W56" s="1563"/>
      <c r="X56" s="1563"/>
      <c r="Y56" s="1563"/>
      <c r="Z56" s="1563"/>
      <c r="AA56" s="1563"/>
      <c r="AB56" s="1563"/>
      <c r="AC56" s="1563"/>
      <c r="AD56" s="1563"/>
      <c r="AE56" s="1563"/>
      <c r="AF56" s="1563"/>
      <c r="AG56" s="1563"/>
      <c r="AH56" s="1563"/>
      <c r="AI56" s="1563"/>
      <c r="AJ56" s="1564"/>
      <c r="AK56" s="128"/>
      <c r="AO56" s="124"/>
      <c r="AP56" s="127"/>
      <c r="AT56" s="448"/>
      <c r="AU56" s="457"/>
      <c r="AV56" s="457"/>
      <c r="AW56" s="457"/>
      <c r="AX56" s="18"/>
      <c r="AY56" s="457"/>
      <c r="AZ56" s="448"/>
      <c r="BA56" s="1178"/>
      <c r="BB56" s="1178"/>
      <c r="BC56" s="1178"/>
      <c r="BD56" s="1178"/>
      <c r="BE56" s="1178"/>
      <c r="BF56" s="1178"/>
    </row>
    <row r="57" spans="1:58" ht="18" customHeight="1" x14ac:dyDescent="0.15">
      <c r="B57" s="1201"/>
      <c r="C57" s="1463"/>
      <c r="D57" s="1464"/>
      <c r="E57" s="1465"/>
      <c r="F57" s="1465"/>
      <c r="G57" s="1465"/>
      <c r="H57" s="1465"/>
      <c r="I57" s="1465"/>
      <c r="J57" s="1465"/>
      <c r="K57" s="1468"/>
      <c r="L57" s="1463"/>
      <c r="M57" s="1464"/>
      <c r="N57" s="1465"/>
      <c r="O57" s="1465"/>
      <c r="P57" s="1465"/>
      <c r="Q57" s="1465"/>
      <c r="R57" s="1466"/>
      <c r="S57" s="1467"/>
      <c r="T57" s="126"/>
      <c r="U57" s="1562"/>
      <c r="V57" s="1563"/>
      <c r="W57" s="1563"/>
      <c r="X57" s="1563"/>
      <c r="Y57" s="1563"/>
      <c r="Z57" s="1563"/>
      <c r="AA57" s="1563"/>
      <c r="AB57" s="1563"/>
      <c r="AC57" s="1563"/>
      <c r="AD57" s="1563"/>
      <c r="AE57" s="1563"/>
      <c r="AF57" s="1563"/>
      <c r="AG57" s="1563"/>
      <c r="AH57" s="1563"/>
      <c r="AI57" s="1563"/>
      <c r="AJ57" s="1564"/>
      <c r="AK57" s="128"/>
      <c r="AO57" s="124"/>
      <c r="AP57" s="127"/>
      <c r="AQ57" s="339" t="s">
        <v>769</v>
      </c>
      <c r="AR57" s="339" t="s">
        <v>375</v>
      </c>
      <c r="AS57" s="339" t="s">
        <v>376</v>
      </c>
      <c r="AT57" s="448"/>
      <c r="AU57" s="457" t="s">
        <v>635</v>
      </c>
      <c r="AV57" s="339" t="s">
        <v>504</v>
      </c>
      <c r="AW57" s="457"/>
      <c r="AX57" s="18"/>
      <c r="AY57" s="457"/>
      <c r="AZ57" s="448"/>
      <c r="BA57" s="1178"/>
      <c r="BB57" s="1178"/>
      <c r="BC57" s="1178"/>
      <c r="BD57" s="1178"/>
      <c r="BE57" s="1178"/>
      <c r="BF57" s="1178"/>
    </row>
    <row r="58" spans="1:58" ht="18" customHeight="1" x14ac:dyDescent="0.15">
      <c r="B58" s="1201"/>
      <c r="C58" s="1463"/>
      <c r="D58" s="1464"/>
      <c r="E58" s="1465"/>
      <c r="F58" s="1465"/>
      <c r="G58" s="1465"/>
      <c r="H58" s="1465"/>
      <c r="I58" s="1465"/>
      <c r="J58" s="1465"/>
      <c r="K58" s="1468"/>
      <c r="L58" s="1463"/>
      <c r="M58" s="1464"/>
      <c r="N58" s="1465"/>
      <c r="O58" s="1465"/>
      <c r="P58" s="1465"/>
      <c r="Q58" s="1465"/>
      <c r="R58" s="1466"/>
      <c r="S58" s="1467"/>
      <c r="T58" s="126"/>
      <c r="U58" s="1562"/>
      <c r="V58" s="1563"/>
      <c r="W58" s="1563"/>
      <c r="X58" s="1563"/>
      <c r="Y58" s="1563"/>
      <c r="Z58" s="1563"/>
      <c r="AA58" s="1563"/>
      <c r="AB58" s="1563"/>
      <c r="AC58" s="1563"/>
      <c r="AD58" s="1563"/>
      <c r="AE58" s="1563"/>
      <c r="AF58" s="1563"/>
      <c r="AG58" s="1563"/>
      <c r="AH58" s="1563"/>
      <c r="AI58" s="1563"/>
      <c r="AJ58" s="1564"/>
      <c r="AK58" s="192"/>
      <c r="AO58" s="124"/>
      <c r="AP58" s="127"/>
      <c r="AQ58" s="14" t="b">
        <v>0</v>
      </c>
      <c r="AR58" s="14" t="s">
        <v>1102</v>
      </c>
      <c r="AS58" s="461" t="str">
        <f>IF(AQ58=TRUE,"＜One wash＞成品检查时需要测试pH。"&amp;CHAR(10),"")</f>
        <v/>
      </c>
      <c r="AT58" s="448"/>
      <c r="AU58" s="350">
        <v>1</v>
      </c>
      <c r="AV58" s="350" t="s">
        <v>636</v>
      </c>
      <c r="AW58" s="457"/>
      <c r="AX58" s="18"/>
      <c r="AY58" s="457"/>
      <c r="AZ58" s="448"/>
      <c r="BA58" s="1178"/>
      <c r="BB58" s="1178"/>
      <c r="BC58" s="1178"/>
      <c r="BD58" s="1178"/>
      <c r="BE58" s="1178"/>
      <c r="BF58" s="1178"/>
    </row>
    <row r="59" spans="1:58" ht="18" customHeight="1" thickBot="1" x14ac:dyDescent="0.2">
      <c r="B59" s="1201"/>
      <c r="C59" s="1451"/>
      <c r="D59" s="1452"/>
      <c r="E59" s="1453"/>
      <c r="F59" s="1453"/>
      <c r="G59" s="1453"/>
      <c r="H59" s="1453"/>
      <c r="I59" s="1453"/>
      <c r="J59" s="1453"/>
      <c r="K59" s="1454"/>
      <c r="L59" s="1451"/>
      <c r="M59" s="1452"/>
      <c r="N59" s="1453"/>
      <c r="O59" s="1453"/>
      <c r="P59" s="1453"/>
      <c r="Q59" s="1453"/>
      <c r="R59" s="1455"/>
      <c r="S59" s="1456"/>
      <c r="T59" s="126"/>
      <c r="U59" s="1562"/>
      <c r="V59" s="1563"/>
      <c r="W59" s="1563"/>
      <c r="X59" s="1563"/>
      <c r="Y59" s="1563"/>
      <c r="Z59" s="1563"/>
      <c r="AA59" s="1563"/>
      <c r="AB59" s="1563"/>
      <c r="AC59" s="1563"/>
      <c r="AD59" s="1563"/>
      <c r="AE59" s="1563"/>
      <c r="AF59" s="1563"/>
      <c r="AG59" s="1563"/>
      <c r="AH59" s="1563"/>
      <c r="AI59" s="1563"/>
      <c r="AJ59" s="1564"/>
      <c r="AQ59" s="14" t="b">
        <v>0</v>
      </c>
      <c r="AR59" s="14" t="s">
        <v>1103</v>
      </c>
      <c r="AS59" s="461" t="str">
        <f>IF(AQ59=TRUE,"＜Used wash＞成品检查时需要测试pH、撕裂强度测试3个部位。4部门下装顶破强力基准值。"&amp;CHAR(10),"")</f>
        <v/>
      </c>
      <c r="AU59" s="350">
        <v>1</v>
      </c>
      <c r="AV59" s="350" t="s">
        <v>767</v>
      </c>
      <c r="AW59" s="457"/>
      <c r="AX59" s="18"/>
      <c r="AY59" s="457"/>
    </row>
    <row r="60" spans="1:58" ht="18" customHeight="1" x14ac:dyDescent="0.15">
      <c r="B60" s="1202" t="s">
        <v>1126</v>
      </c>
      <c r="C60" s="1203"/>
      <c r="D60" s="1203"/>
      <c r="E60" s="1203"/>
      <c r="F60" s="1203"/>
      <c r="G60" s="1203"/>
      <c r="H60" s="1203"/>
      <c r="I60" s="1203"/>
      <c r="J60" s="1203"/>
      <c r="K60" s="1203"/>
      <c r="L60" s="1203"/>
      <c r="M60" s="1203"/>
      <c r="N60" s="1203"/>
      <c r="O60" s="1203"/>
      <c r="P60" s="1203"/>
      <c r="Q60" s="1203"/>
      <c r="R60" s="1203"/>
      <c r="S60" s="1204"/>
      <c r="T60" s="126"/>
      <c r="U60" s="1562"/>
      <c r="V60" s="1563"/>
      <c r="W60" s="1563"/>
      <c r="X60" s="1563"/>
      <c r="Y60" s="1563"/>
      <c r="Z60" s="1563"/>
      <c r="AA60" s="1563"/>
      <c r="AB60" s="1563"/>
      <c r="AC60" s="1563"/>
      <c r="AD60" s="1563"/>
      <c r="AE60" s="1563"/>
      <c r="AF60" s="1563"/>
      <c r="AG60" s="1563"/>
      <c r="AH60" s="1563"/>
      <c r="AI60" s="1563"/>
      <c r="AJ60" s="1564"/>
      <c r="AQ60" s="11"/>
      <c r="AR60" s="11"/>
      <c r="AS60" s="462"/>
      <c r="AU60" s="350">
        <v>2</v>
      </c>
      <c r="AV60" s="351" t="s">
        <v>210</v>
      </c>
      <c r="AW60" s="5"/>
      <c r="AX60" s="5"/>
      <c r="AY60" s="5"/>
    </row>
    <row r="61" spans="1:58" ht="18" customHeight="1" x14ac:dyDescent="0.15">
      <c r="B61" s="1194" t="str">
        <f>AS42&amp;AS43&amp;AS44&amp;AS46&amp;AS45&amp;AS47&amp;AS48&amp;AS49&amp;AS50&amp;AS51&amp;AS52&amp;AS53&amp;AS54&amp;AS58&amp;AS59</f>
        <v/>
      </c>
      <c r="C61" s="1195"/>
      <c r="D61" s="1195"/>
      <c r="E61" s="1195"/>
      <c r="F61" s="1195"/>
      <c r="G61" s="1195"/>
      <c r="H61" s="1195"/>
      <c r="I61" s="1195"/>
      <c r="J61" s="1195"/>
      <c r="K61" s="1195"/>
      <c r="L61" s="1195"/>
      <c r="M61" s="1195"/>
      <c r="N61" s="1195"/>
      <c r="O61" s="1195"/>
      <c r="P61" s="1195"/>
      <c r="Q61" s="1195"/>
      <c r="R61" s="1195"/>
      <c r="S61" s="1196"/>
      <c r="T61" s="126"/>
      <c r="U61" s="1562"/>
      <c r="V61" s="1563"/>
      <c r="W61" s="1563"/>
      <c r="X61" s="1563"/>
      <c r="Y61" s="1563"/>
      <c r="Z61" s="1563"/>
      <c r="AA61" s="1563"/>
      <c r="AB61" s="1563"/>
      <c r="AC61" s="1563"/>
      <c r="AD61" s="1563"/>
      <c r="AE61" s="1563"/>
      <c r="AF61" s="1563"/>
      <c r="AG61" s="1563"/>
      <c r="AH61" s="1563"/>
      <c r="AI61" s="1563"/>
      <c r="AJ61" s="1564"/>
      <c r="AQ61" s="132" t="s">
        <v>1108</v>
      </c>
      <c r="AR61" s="132" t="s">
        <v>504</v>
      </c>
      <c r="AS61" s="307" t="s">
        <v>376</v>
      </c>
      <c r="AU61" s="350">
        <v>2</v>
      </c>
      <c r="AV61" s="351" t="s">
        <v>211</v>
      </c>
      <c r="AW61" s="5"/>
      <c r="AX61" s="5"/>
      <c r="AY61" s="5"/>
    </row>
    <row r="62" spans="1:58" ht="18" customHeight="1" thickBot="1" x14ac:dyDescent="0.2">
      <c r="B62" s="1197"/>
      <c r="C62" s="1198"/>
      <c r="D62" s="1198"/>
      <c r="E62" s="1198"/>
      <c r="F62" s="1198"/>
      <c r="G62" s="1198"/>
      <c r="H62" s="1198"/>
      <c r="I62" s="1198"/>
      <c r="J62" s="1198"/>
      <c r="K62" s="1198"/>
      <c r="L62" s="1198"/>
      <c r="M62" s="1198"/>
      <c r="N62" s="1198"/>
      <c r="O62" s="1198"/>
      <c r="P62" s="1198"/>
      <c r="Q62" s="1198"/>
      <c r="R62" s="1198"/>
      <c r="S62" s="1199"/>
      <c r="T62" s="126"/>
      <c r="U62" s="1565"/>
      <c r="V62" s="1566"/>
      <c r="W62" s="1566"/>
      <c r="X62" s="1566"/>
      <c r="Y62" s="1566"/>
      <c r="Z62" s="1566"/>
      <c r="AA62" s="1566"/>
      <c r="AB62" s="1566"/>
      <c r="AC62" s="1566"/>
      <c r="AD62" s="1566"/>
      <c r="AE62" s="1566"/>
      <c r="AF62" s="1566"/>
      <c r="AG62" s="1566"/>
      <c r="AH62" s="1566"/>
      <c r="AI62" s="1566"/>
      <c r="AJ62" s="1567"/>
      <c r="AQ62" s="426">
        <v>2</v>
      </c>
      <c r="AR62" s="14" t="s">
        <v>1121</v>
      </c>
      <c r="AS62" s="461" t="str">
        <f>IF(AQ62=1,"4部门Used wash顶破强力基准值","")</f>
        <v/>
      </c>
      <c r="AU62" s="350">
        <v>1</v>
      </c>
      <c r="AV62" s="350" t="s">
        <v>768</v>
      </c>
      <c r="AW62" s="5"/>
      <c r="AX62" s="5"/>
      <c r="AY62" s="5"/>
    </row>
    <row r="63" spans="1:58" s="78" customFormat="1" ht="4.95" customHeight="1" thickBot="1" x14ac:dyDescent="0.2">
      <c r="B63" s="129"/>
      <c r="C63" s="129"/>
      <c r="D63" s="129"/>
      <c r="E63" s="129"/>
      <c r="F63" s="129"/>
      <c r="G63" s="308"/>
      <c r="H63" s="308"/>
      <c r="I63" s="308"/>
      <c r="J63" s="308"/>
      <c r="K63" s="308"/>
      <c r="L63" s="308"/>
      <c r="M63" s="308"/>
      <c r="N63" s="129"/>
      <c r="O63" s="129"/>
      <c r="P63" s="129"/>
      <c r="Q63" s="129"/>
      <c r="R63" s="129"/>
      <c r="S63" s="129"/>
      <c r="T63" s="129"/>
      <c r="U63" s="308"/>
      <c r="V63" s="308"/>
      <c r="W63" s="308"/>
      <c r="X63" s="308"/>
      <c r="Y63" s="308"/>
      <c r="Z63" s="308"/>
      <c r="AA63" s="308"/>
      <c r="AB63" s="308"/>
      <c r="AC63" s="308"/>
      <c r="AD63" s="308"/>
      <c r="AE63" s="129"/>
      <c r="AF63" s="129"/>
      <c r="AG63" s="129"/>
      <c r="AH63" s="129"/>
      <c r="AI63" s="129"/>
      <c r="AJ63" s="129"/>
      <c r="AQ63" s="429"/>
      <c r="AR63" s="11"/>
      <c r="AS63" s="11"/>
      <c r="AU63" s="5"/>
      <c r="AV63" s="5"/>
      <c r="AW63" s="5"/>
      <c r="AX63" s="5"/>
      <c r="AY63" s="5"/>
    </row>
    <row r="64" spans="1:58" s="78" customFormat="1" ht="13.5" customHeight="1" thickBot="1" x14ac:dyDescent="0.2">
      <c r="A64" s="193"/>
      <c r="B64" s="1191" t="s">
        <v>198</v>
      </c>
      <c r="C64" s="1192"/>
      <c r="D64" s="1192"/>
      <c r="E64" s="1192"/>
      <c r="F64" s="1193" t="s">
        <v>199</v>
      </c>
      <c r="G64" s="1193"/>
      <c r="H64" s="1193"/>
      <c r="I64" s="1193"/>
      <c r="J64" s="1193"/>
      <c r="K64" s="1193"/>
      <c r="L64" s="1193"/>
      <c r="M64" s="1193"/>
      <c r="N64" s="1193"/>
      <c r="O64" s="1193"/>
      <c r="P64" s="1193"/>
      <c r="Q64" s="1193" t="s">
        <v>200</v>
      </c>
      <c r="R64" s="1193"/>
      <c r="S64" s="1193"/>
      <c r="T64" s="194"/>
      <c r="U64" s="1193"/>
      <c r="V64" s="1193"/>
      <c r="W64" s="1193"/>
      <c r="X64" s="1193"/>
      <c r="Y64" s="1193"/>
      <c r="Z64" s="1223"/>
      <c r="AA64" s="1216" t="s">
        <v>201</v>
      </c>
      <c r="AB64" s="1216"/>
      <c r="AC64" s="1216"/>
      <c r="AD64" s="1216"/>
      <c r="AE64" s="1217"/>
      <c r="AF64" s="1217"/>
      <c r="AG64" s="1217"/>
      <c r="AH64" s="1217"/>
      <c r="AI64" s="1217"/>
      <c r="AJ64" s="1218"/>
      <c r="AK64" s="193"/>
      <c r="AQ64" s="429"/>
      <c r="AR64" s="11"/>
      <c r="AS64" s="11"/>
      <c r="AU64" s="5"/>
      <c r="AV64" s="5"/>
      <c r="AW64" s="5"/>
      <c r="AX64" s="5"/>
      <c r="AY64" s="5"/>
    </row>
    <row r="65" spans="1:45" ht="4.95" customHeight="1" x14ac:dyDescent="0.15">
      <c r="A65" s="195"/>
      <c r="B65" s="195"/>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Q65" s="429"/>
      <c r="AR65" s="11"/>
      <c r="AS65" s="11"/>
    </row>
    <row r="66" spans="1:45" ht="13.5" customHeight="1" x14ac:dyDescent="0.15">
      <c r="A66" s="195"/>
      <c r="B66" s="195"/>
      <c r="C66" s="195"/>
      <c r="D66" s="195"/>
      <c r="E66" s="195"/>
      <c r="F66" s="195"/>
      <c r="G66" s="195"/>
      <c r="H66" s="195"/>
      <c r="I66" s="195"/>
      <c r="J66" s="195"/>
      <c r="K66" s="195"/>
      <c r="L66" s="195"/>
      <c r="M66" s="195"/>
      <c r="N66" s="195"/>
      <c r="O66" s="195"/>
      <c r="P66" s="195"/>
      <c r="Q66" s="195"/>
      <c r="R66" s="195"/>
      <c r="S66" s="195"/>
      <c r="T66" s="195"/>
      <c r="U66" s="195"/>
      <c r="V66" s="1219" t="s">
        <v>179</v>
      </c>
      <c r="W66" s="1220"/>
      <c r="X66" s="1220"/>
      <c r="Y66" s="1221"/>
      <c r="Z66" s="1220" t="s">
        <v>202</v>
      </c>
      <c r="AA66" s="1220"/>
      <c r="AB66" s="1220"/>
      <c r="AC66" s="1220"/>
      <c r="AD66" s="1221"/>
      <c r="AE66" s="1222" t="s">
        <v>203</v>
      </c>
      <c r="AF66" s="1222"/>
      <c r="AG66" s="1222"/>
      <c r="AH66" s="1222" t="s">
        <v>204</v>
      </c>
      <c r="AI66" s="1222"/>
      <c r="AJ66" s="1222"/>
      <c r="AK66" s="195"/>
      <c r="AQ66" s="339" t="s">
        <v>769</v>
      </c>
      <c r="AR66" s="339" t="s">
        <v>375</v>
      </c>
      <c r="AS66" s="339" t="s">
        <v>376</v>
      </c>
    </row>
    <row r="67" spans="1:45" ht="12" customHeight="1" x14ac:dyDescent="0.15">
      <c r="A67" s="195"/>
      <c r="B67" s="216" t="s">
        <v>540</v>
      </c>
      <c r="C67" s="217"/>
      <c r="D67" s="217"/>
      <c r="E67" s="217"/>
      <c r="F67" s="217"/>
      <c r="G67" s="217"/>
      <c r="H67" s="218"/>
      <c r="I67" s="205" t="s">
        <v>541</v>
      </c>
      <c r="J67" s="205"/>
      <c r="K67" s="205"/>
      <c r="L67" s="205"/>
      <c r="M67" s="205"/>
      <c r="N67" s="205"/>
      <c r="O67" s="205"/>
      <c r="P67" s="205"/>
      <c r="Q67" s="1224" t="s">
        <v>28</v>
      </c>
      <c r="R67" s="449"/>
      <c r="S67" s="196"/>
      <c r="T67" s="196"/>
      <c r="U67" s="196"/>
      <c r="V67" s="1228"/>
      <c r="W67" s="1229"/>
      <c r="X67" s="1229"/>
      <c r="Y67" s="1230"/>
      <c r="Z67" s="1229"/>
      <c r="AA67" s="1229"/>
      <c r="AB67" s="1229"/>
      <c r="AC67" s="1229"/>
      <c r="AD67" s="1230"/>
      <c r="AE67" s="1237"/>
      <c r="AF67" s="1237"/>
      <c r="AG67" s="1237"/>
      <c r="AH67" s="1237"/>
      <c r="AI67" s="1237"/>
      <c r="AJ67" s="1237"/>
      <c r="AK67" s="195"/>
      <c r="AQ67" s="350" t="b">
        <v>0</v>
      </c>
      <c r="AR67" s="353" t="s">
        <v>911</v>
      </c>
      <c r="AS67" s="350" t="str">
        <f>IF(AQ67=TRUE,"需要另附素材企划书","")</f>
        <v/>
      </c>
    </row>
    <row r="68" spans="1:45" ht="12" customHeight="1" x14ac:dyDescent="0.15">
      <c r="A68" s="109"/>
      <c r="B68" s="213" t="s">
        <v>539</v>
      </c>
      <c r="C68" s="214"/>
      <c r="D68" s="214"/>
      <c r="E68" s="214"/>
      <c r="F68" s="214"/>
      <c r="G68" s="214"/>
      <c r="H68" s="215"/>
      <c r="I68" s="207" t="s">
        <v>542</v>
      </c>
      <c r="J68" s="207"/>
      <c r="K68" s="207"/>
      <c r="L68" s="207"/>
      <c r="M68" s="207"/>
      <c r="N68" s="207"/>
      <c r="O68" s="207"/>
      <c r="P68" s="207"/>
      <c r="Q68" s="1225"/>
      <c r="R68" s="450"/>
      <c r="S68" s="197"/>
      <c r="T68" s="197"/>
      <c r="U68" s="197"/>
      <c r="V68" s="1231"/>
      <c r="W68" s="1232"/>
      <c r="X68" s="1232"/>
      <c r="Y68" s="1233"/>
      <c r="Z68" s="1232"/>
      <c r="AA68" s="1232"/>
      <c r="AB68" s="1232"/>
      <c r="AC68" s="1232"/>
      <c r="AD68" s="1233"/>
      <c r="AE68" s="1237"/>
      <c r="AF68" s="1237"/>
      <c r="AG68" s="1237"/>
      <c r="AH68" s="1237"/>
      <c r="AI68" s="1237"/>
      <c r="AJ68" s="1237"/>
      <c r="AK68" s="195"/>
      <c r="AQ68" s="275" t="b">
        <v>0</v>
      </c>
      <c r="AR68" s="354" t="s">
        <v>912</v>
      </c>
      <c r="AS68" s="350" t="str">
        <f>IF(AQ68=TRUE,"需要另附素材企划书","")</f>
        <v/>
      </c>
    </row>
    <row r="69" spans="1:45" ht="12" customHeight="1" x14ac:dyDescent="0.15">
      <c r="A69" s="109"/>
      <c r="B69" s="206"/>
      <c r="C69" s="207"/>
      <c r="D69" s="207"/>
      <c r="E69" s="207"/>
      <c r="F69" s="207"/>
      <c r="G69" s="207"/>
      <c r="H69" s="208"/>
      <c r="I69" s="207" t="s">
        <v>543</v>
      </c>
      <c r="J69" s="207"/>
      <c r="K69" s="207"/>
      <c r="L69" s="207"/>
      <c r="M69" s="207"/>
      <c r="N69" s="207"/>
      <c r="O69" s="207"/>
      <c r="P69" s="207"/>
      <c r="Q69" s="1226"/>
      <c r="R69" s="198"/>
      <c r="S69" s="197"/>
      <c r="T69" s="197"/>
      <c r="U69" s="197"/>
      <c r="V69" s="1231"/>
      <c r="W69" s="1232"/>
      <c r="X69" s="1232"/>
      <c r="Y69" s="1233"/>
      <c r="Z69" s="1232"/>
      <c r="AA69" s="1232"/>
      <c r="AB69" s="1232"/>
      <c r="AC69" s="1232"/>
      <c r="AD69" s="1233"/>
      <c r="AE69" s="1237"/>
      <c r="AF69" s="1237"/>
      <c r="AG69" s="1237"/>
      <c r="AH69" s="1237"/>
      <c r="AI69" s="1237"/>
      <c r="AJ69" s="1237"/>
      <c r="AK69" s="195"/>
      <c r="AQ69" s="275" t="b">
        <v>0</v>
      </c>
      <c r="AR69" s="283" t="s">
        <v>913</v>
      </c>
      <c r="AS69" s="350" t="str">
        <f>IF(AQ69=TRUE,"需要另附素材企划书及兰精(Lenzing)公司证明书","")</f>
        <v/>
      </c>
    </row>
    <row r="70" spans="1:45" ht="12" customHeight="1" x14ac:dyDescent="0.15">
      <c r="A70" s="109"/>
      <c r="B70" s="209"/>
      <c r="C70" s="210"/>
      <c r="D70" s="210"/>
      <c r="E70" s="210"/>
      <c r="F70" s="210"/>
      <c r="G70" s="210"/>
      <c r="H70" s="211"/>
      <c r="I70" s="175"/>
      <c r="J70" s="210"/>
      <c r="K70" s="210"/>
      <c r="L70" s="210"/>
      <c r="M70" s="210"/>
      <c r="N70" s="210"/>
      <c r="O70" s="210"/>
      <c r="P70" s="210"/>
      <c r="Q70" s="1227"/>
      <c r="R70" s="200"/>
      <c r="S70" s="199"/>
      <c r="T70" s="199"/>
      <c r="U70" s="199"/>
      <c r="V70" s="1234"/>
      <c r="W70" s="1235"/>
      <c r="X70" s="1235"/>
      <c r="Y70" s="1236"/>
      <c r="Z70" s="1235"/>
      <c r="AA70" s="1235"/>
      <c r="AB70" s="1235"/>
      <c r="AC70" s="1235"/>
      <c r="AD70" s="1236"/>
      <c r="AE70" s="1237"/>
      <c r="AF70" s="1237"/>
      <c r="AG70" s="1237"/>
      <c r="AH70" s="1237"/>
      <c r="AI70" s="1237"/>
      <c r="AJ70" s="1237"/>
      <c r="AK70" s="195"/>
    </row>
    <row r="71" spans="1:45" x14ac:dyDescent="0.15">
      <c r="A71" s="445"/>
      <c r="B71" s="445"/>
      <c r="C71" s="445"/>
      <c r="D71" s="445"/>
      <c r="E71" s="445"/>
      <c r="F71" s="936"/>
      <c r="G71" s="936"/>
      <c r="H71" s="936"/>
      <c r="I71" s="936"/>
      <c r="J71" s="936"/>
      <c r="K71" s="936"/>
      <c r="L71" s="445"/>
      <c r="M71" s="445"/>
      <c r="N71" s="445"/>
      <c r="O71" s="445"/>
      <c r="P71" s="445"/>
      <c r="Q71" s="445"/>
      <c r="R71" s="445"/>
      <c r="S71" s="445"/>
      <c r="T71" s="445"/>
      <c r="U71" s="445"/>
      <c r="V71" s="936"/>
      <c r="W71" s="936"/>
      <c r="X71" s="936"/>
      <c r="Y71" s="936"/>
      <c r="Z71" s="936"/>
      <c r="AA71" s="936"/>
      <c r="AB71" s="936"/>
      <c r="AC71" s="936"/>
      <c r="AD71" s="936"/>
      <c r="AE71" s="936"/>
      <c r="AF71" s="936"/>
      <c r="AG71" s="936"/>
      <c r="AH71" s="936"/>
      <c r="AI71" s="130"/>
      <c r="AJ71" s="130"/>
      <c r="AK71" s="130"/>
      <c r="AL71" s="130"/>
    </row>
    <row r="74" spans="1:45" hidden="1" x14ac:dyDescent="0.15">
      <c r="D74" s="132" t="s">
        <v>896</v>
      </c>
    </row>
    <row r="75" spans="1:45" hidden="1" x14ac:dyDescent="0.15"/>
    <row r="76" spans="1:45" hidden="1" x14ac:dyDescent="0.15">
      <c r="D76" s="307" t="s">
        <v>107</v>
      </c>
      <c r="E76" s="307"/>
      <c r="F76" s="307"/>
      <c r="G76" s="307"/>
      <c r="H76" s="307" t="s">
        <v>132</v>
      </c>
      <c r="I76" s="307"/>
      <c r="J76" s="307"/>
      <c r="K76" s="307"/>
      <c r="L76" s="307" t="s">
        <v>121</v>
      </c>
      <c r="M76" s="307"/>
      <c r="N76" s="307"/>
      <c r="O76" s="307"/>
      <c r="P76" s="307" t="s">
        <v>134</v>
      </c>
      <c r="Q76" s="307"/>
      <c r="R76" s="307"/>
      <c r="S76" s="307"/>
      <c r="T76" s="307"/>
      <c r="U76" s="307" t="s">
        <v>70</v>
      </c>
      <c r="V76" s="250"/>
      <c r="W76" s="250"/>
      <c r="X76" s="250"/>
      <c r="Y76" s="317" t="s">
        <v>816</v>
      </c>
      <c r="Z76" s="307"/>
      <c r="AA76" s="307"/>
      <c r="AB76" s="307"/>
      <c r="AC76" s="307"/>
      <c r="AD76" s="317"/>
      <c r="AE76" s="307" t="s">
        <v>638</v>
      </c>
      <c r="AF76" s="318"/>
      <c r="AG76" s="250"/>
      <c r="AH76" s="317" t="s">
        <v>805</v>
      </c>
      <c r="AI76" s="250"/>
      <c r="AJ76" s="250"/>
      <c r="AK76" s="250"/>
      <c r="AL76" s="307" t="s">
        <v>601</v>
      </c>
      <c r="AM76" s="250"/>
    </row>
    <row r="77" spans="1:45" hidden="1" x14ac:dyDescent="0.15">
      <c r="D77" s="250"/>
      <c r="E77" s="250"/>
      <c r="F77" s="250"/>
      <c r="G77" s="250"/>
      <c r="H77" s="250"/>
      <c r="I77" s="250"/>
      <c r="J77" s="250"/>
      <c r="K77" s="250"/>
      <c r="L77" s="250"/>
      <c r="M77" s="250"/>
      <c r="N77" s="250"/>
      <c r="O77" s="250"/>
      <c r="P77" s="250"/>
      <c r="Q77" s="250"/>
      <c r="R77" s="250"/>
      <c r="S77" s="250"/>
      <c r="T77" s="250"/>
      <c r="U77" s="250"/>
      <c r="V77" s="250"/>
      <c r="W77" s="250"/>
      <c r="X77" s="250"/>
      <c r="Y77" s="318"/>
      <c r="Z77" s="318"/>
      <c r="AA77" s="318"/>
      <c r="AB77" s="318"/>
      <c r="AC77" s="318"/>
      <c r="AD77" s="318"/>
      <c r="AE77" s="318"/>
      <c r="AF77" s="318"/>
      <c r="AG77" s="250"/>
      <c r="AH77" s="317"/>
      <c r="AI77" s="250"/>
      <c r="AJ77" s="250"/>
      <c r="AK77" s="250"/>
      <c r="AL77" s="307"/>
      <c r="AM77" s="250"/>
    </row>
    <row r="78" spans="1:45" hidden="1" x14ac:dyDescent="0.15">
      <c r="A78" s="1"/>
      <c r="B78" s="1"/>
      <c r="D78" s="338" t="s">
        <v>183</v>
      </c>
      <c r="E78" s="338"/>
      <c r="F78" s="338"/>
      <c r="G78" s="338"/>
      <c r="H78" s="338" t="s">
        <v>295</v>
      </c>
      <c r="I78" s="338"/>
      <c r="J78" s="338"/>
      <c r="K78" s="338"/>
      <c r="L78" s="338" t="s">
        <v>270</v>
      </c>
      <c r="M78" s="338"/>
      <c r="N78" s="338"/>
      <c r="O78" s="338"/>
      <c r="P78" s="338" t="s">
        <v>306</v>
      </c>
      <c r="Q78" s="338"/>
      <c r="R78" s="338"/>
      <c r="S78" s="338"/>
      <c r="T78" s="338"/>
      <c r="U78" s="338" t="s">
        <v>462</v>
      </c>
      <c r="V78" s="338"/>
      <c r="W78" s="338"/>
      <c r="X78" s="338"/>
      <c r="Y78" s="355" t="s">
        <v>914</v>
      </c>
      <c r="Z78" s="338"/>
      <c r="AA78" s="338"/>
      <c r="AB78" s="338"/>
      <c r="AC78" s="338"/>
      <c r="AD78" s="355"/>
      <c r="AE78" s="356" t="s">
        <v>639</v>
      </c>
      <c r="AF78" s="356" t="s">
        <v>640</v>
      </c>
      <c r="AG78" s="356"/>
      <c r="AH78" s="355" t="s">
        <v>915</v>
      </c>
      <c r="AI78" s="338"/>
      <c r="AJ78" s="338"/>
      <c r="AK78" s="338"/>
      <c r="AL78" s="338" t="s">
        <v>916</v>
      </c>
      <c r="AM78" s="338"/>
      <c r="AN78" s="336"/>
    </row>
    <row r="79" spans="1:45" hidden="1" x14ac:dyDescent="0.15">
      <c r="A79" s="1"/>
      <c r="B79" s="1"/>
      <c r="D79" s="338" t="s">
        <v>584</v>
      </c>
      <c r="E79" s="338"/>
      <c r="F79" s="338"/>
      <c r="G79" s="338"/>
      <c r="H79" s="338" t="s">
        <v>296</v>
      </c>
      <c r="I79" s="338"/>
      <c r="J79" s="355"/>
      <c r="K79" s="338"/>
      <c r="L79" s="355" t="s">
        <v>917</v>
      </c>
      <c r="M79" s="338"/>
      <c r="N79" s="338"/>
      <c r="O79" s="338"/>
      <c r="P79" s="338" t="s">
        <v>307</v>
      </c>
      <c r="Q79" s="338"/>
      <c r="R79" s="338"/>
      <c r="S79" s="338"/>
      <c r="T79" s="338"/>
      <c r="U79" s="338" t="s">
        <v>73</v>
      </c>
      <c r="V79" s="338"/>
      <c r="W79" s="338"/>
      <c r="X79" s="338"/>
      <c r="Y79" s="355" t="s">
        <v>918</v>
      </c>
      <c r="Z79" s="338"/>
      <c r="AA79" s="338"/>
      <c r="AB79" s="338"/>
      <c r="AC79" s="338"/>
      <c r="AD79" s="355"/>
      <c r="AE79" s="356" t="s">
        <v>641</v>
      </c>
      <c r="AF79" s="356" t="s">
        <v>642</v>
      </c>
      <c r="AG79" s="356"/>
      <c r="AH79" s="355" t="s">
        <v>919</v>
      </c>
      <c r="AI79" s="338"/>
      <c r="AJ79" s="338"/>
      <c r="AK79" s="338"/>
      <c r="AL79" s="338" t="s">
        <v>444</v>
      </c>
      <c r="AM79" s="338"/>
      <c r="AN79" s="336"/>
    </row>
    <row r="80" spans="1:45" hidden="1" x14ac:dyDescent="0.15">
      <c r="A80" s="1"/>
      <c r="B80" s="1"/>
      <c r="D80" s="338" t="s">
        <v>184</v>
      </c>
      <c r="E80" s="338"/>
      <c r="F80" s="338"/>
      <c r="G80" s="338"/>
      <c r="H80" s="338" t="s">
        <v>297</v>
      </c>
      <c r="I80" s="338"/>
      <c r="J80" s="355"/>
      <c r="K80" s="338"/>
      <c r="L80" s="355" t="s">
        <v>920</v>
      </c>
      <c r="M80" s="338"/>
      <c r="N80" s="338"/>
      <c r="O80" s="338"/>
      <c r="P80" s="355" t="s">
        <v>868</v>
      </c>
      <c r="Q80" s="338"/>
      <c r="R80" s="338"/>
      <c r="S80" s="338"/>
      <c r="T80" s="338"/>
      <c r="U80" s="338" t="s">
        <v>308</v>
      </c>
      <c r="V80" s="338"/>
      <c r="W80" s="338"/>
      <c r="X80" s="338"/>
      <c r="Y80" s="355" t="s">
        <v>921</v>
      </c>
      <c r="Z80" s="338"/>
      <c r="AA80" s="338"/>
      <c r="AB80" s="338"/>
      <c r="AC80" s="338"/>
      <c r="AD80" s="355"/>
      <c r="AE80" s="356" t="s">
        <v>643</v>
      </c>
      <c r="AF80" s="356" t="s">
        <v>644</v>
      </c>
      <c r="AG80" s="356"/>
      <c r="AH80" s="355" t="s">
        <v>922</v>
      </c>
      <c r="AI80" s="338"/>
      <c r="AJ80" s="338"/>
      <c r="AK80" s="338"/>
      <c r="AL80" s="338" t="s">
        <v>434</v>
      </c>
      <c r="AM80" s="338"/>
      <c r="AN80" s="336"/>
    </row>
    <row r="81" spans="1:43" ht="12" hidden="1" customHeight="1" x14ac:dyDescent="0.15">
      <c r="A81" s="1"/>
      <c r="B81" s="1"/>
      <c r="D81" s="338" t="s">
        <v>268</v>
      </c>
      <c r="E81" s="338"/>
      <c r="F81" s="338"/>
      <c r="G81" s="338"/>
      <c r="H81" s="338" t="s">
        <v>298</v>
      </c>
      <c r="I81" s="338"/>
      <c r="J81" s="338"/>
      <c r="K81" s="338"/>
      <c r="L81" s="338" t="s">
        <v>271</v>
      </c>
      <c r="M81" s="338"/>
      <c r="N81" s="338"/>
      <c r="O81" s="338"/>
      <c r="P81" s="338" t="s">
        <v>300</v>
      </c>
      <c r="Q81" s="338"/>
      <c r="R81" s="338"/>
      <c r="S81" s="338"/>
      <c r="T81" s="338"/>
      <c r="U81" s="338" t="s">
        <v>248</v>
      </c>
      <c r="V81" s="338"/>
      <c r="W81" s="338"/>
      <c r="X81" s="338"/>
      <c r="Y81" s="355" t="s">
        <v>923</v>
      </c>
      <c r="Z81" s="338"/>
      <c r="AA81" s="338"/>
      <c r="AB81" s="338"/>
      <c r="AC81" s="338"/>
      <c r="AD81" s="355"/>
      <c r="AE81" s="356" t="s">
        <v>645</v>
      </c>
      <c r="AF81" s="356" t="s">
        <v>646</v>
      </c>
      <c r="AG81" s="356"/>
      <c r="AH81" s="355" t="s">
        <v>807</v>
      </c>
      <c r="AI81" s="338"/>
      <c r="AJ81" s="338"/>
      <c r="AK81" s="338"/>
      <c r="AL81" s="338" t="s">
        <v>435</v>
      </c>
      <c r="AM81" s="338"/>
      <c r="AN81" s="336"/>
    </row>
    <row r="82" spans="1:43" hidden="1" x14ac:dyDescent="0.15">
      <c r="A82" s="1"/>
      <c r="B82" s="1"/>
      <c r="D82" s="338" t="s">
        <v>583</v>
      </c>
      <c r="E82" s="338"/>
      <c r="F82" s="338"/>
      <c r="G82" s="338"/>
      <c r="H82" s="338" t="s">
        <v>74</v>
      </c>
      <c r="I82" s="338"/>
      <c r="J82" s="338"/>
      <c r="K82" s="338"/>
      <c r="L82" s="338" t="s">
        <v>280</v>
      </c>
      <c r="M82" s="338"/>
      <c r="N82" s="338"/>
      <c r="O82" s="338"/>
      <c r="P82" s="338" t="s">
        <v>454</v>
      </c>
      <c r="Q82" s="338"/>
      <c r="R82" s="338"/>
      <c r="S82" s="338"/>
      <c r="T82" s="338"/>
      <c r="U82" s="338" t="s">
        <v>299</v>
      </c>
      <c r="V82" s="338"/>
      <c r="W82" s="338"/>
      <c r="X82" s="338"/>
      <c r="Y82" s="355" t="s">
        <v>924</v>
      </c>
      <c r="Z82" s="338"/>
      <c r="AA82" s="338"/>
      <c r="AB82" s="338"/>
      <c r="AC82" s="338"/>
      <c r="AD82" s="355"/>
      <c r="AE82" s="356" t="s">
        <v>647</v>
      </c>
      <c r="AF82" s="356" t="s">
        <v>646</v>
      </c>
      <c r="AG82" s="356"/>
      <c r="AH82" s="355" t="s">
        <v>808</v>
      </c>
      <c r="AI82" s="338"/>
      <c r="AJ82" s="338"/>
      <c r="AK82" s="338"/>
      <c r="AL82" s="338" t="s">
        <v>436</v>
      </c>
      <c r="AM82" s="338"/>
      <c r="AN82" s="336"/>
    </row>
    <row r="83" spans="1:43" hidden="1" x14ac:dyDescent="0.15">
      <c r="A83" s="1"/>
      <c r="B83" s="1"/>
      <c r="D83" s="338" t="s">
        <v>259</v>
      </c>
      <c r="E83" s="338"/>
      <c r="F83" s="338"/>
      <c r="G83" s="338"/>
      <c r="H83" s="338"/>
      <c r="I83" s="338"/>
      <c r="J83" s="338"/>
      <c r="K83" s="338"/>
      <c r="L83" s="338" t="s">
        <v>272</v>
      </c>
      <c r="M83" s="338"/>
      <c r="N83" s="338"/>
      <c r="O83" s="338"/>
      <c r="P83" s="338" t="s">
        <v>301</v>
      </c>
      <c r="Q83" s="338"/>
      <c r="R83" s="338"/>
      <c r="S83" s="338"/>
      <c r="T83" s="338"/>
      <c r="U83" s="338" t="s">
        <v>298</v>
      </c>
      <c r="V83" s="338"/>
      <c r="W83" s="338"/>
      <c r="X83" s="338"/>
      <c r="Y83" s="355" t="s">
        <v>925</v>
      </c>
      <c r="Z83" s="338"/>
      <c r="AA83" s="338"/>
      <c r="AB83" s="338"/>
      <c r="AC83" s="338"/>
      <c r="AD83" s="355"/>
      <c r="AE83" s="356" t="s">
        <v>648</v>
      </c>
      <c r="AF83" s="356" t="s">
        <v>646</v>
      </c>
      <c r="AG83" s="356"/>
      <c r="AH83" s="338"/>
      <c r="AI83" s="338"/>
      <c r="AJ83" s="338"/>
      <c r="AK83" s="338"/>
      <c r="AL83" s="338" t="s">
        <v>437</v>
      </c>
      <c r="AM83" s="338"/>
      <c r="AN83" s="336"/>
      <c r="AP83" s="1"/>
    </row>
    <row r="84" spans="1:43" hidden="1" x14ac:dyDescent="0.15">
      <c r="A84" s="1"/>
      <c r="B84" s="1"/>
      <c r="D84" s="338" t="s">
        <v>258</v>
      </c>
      <c r="E84" s="338"/>
      <c r="F84" s="338"/>
      <c r="G84" s="338"/>
      <c r="H84" s="338"/>
      <c r="I84" s="338"/>
      <c r="J84" s="338"/>
      <c r="K84" s="338"/>
      <c r="L84" s="338" t="s">
        <v>281</v>
      </c>
      <c r="M84" s="338"/>
      <c r="N84" s="338"/>
      <c r="O84" s="338"/>
      <c r="P84" s="338" t="s">
        <v>561</v>
      </c>
      <c r="Q84" s="338"/>
      <c r="R84" s="338"/>
      <c r="S84" s="338"/>
      <c r="T84" s="338"/>
      <c r="U84" s="338" t="s">
        <v>458</v>
      </c>
      <c r="V84" s="338"/>
      <c r="W84" s="338"/>
      <c r="X84" s="338"/>
      <c r="Y84" s="355" t="s">
        <v>926</v>
      </c>
      <c r="Z84" s="338"/>
      <c r="AA84" s="338"/>
      <c r="AB84" s="338"/>
      <c r="AC84" s="338"/>
      <c r="AD84" s="355"/>
      <c r="AE84" s="356" t="s">
        <v>649</v>
      </c>
      <c r="AF84" s="356" t="s">
        <v>646</v>
      </c>
      <c r="AG84" s="356"/>
      <c r="AH84" s="338"/>
      <c r="AI84" s="338"/>
      <c r="AJ84" s="338"/>
      <c r="AK84" s="338"/>
      <c r="AL84" s="338"/>
      <c r="AM84" s="338"/>
      <c r="AN84" s="336"/>
      <c r="AP84" s="1"/>
    </row>
    <row r="85" spans="1:43" ht="12" hidden="1" customHeight="1" x14ac:dyDescent="0.15">
      <c r="A85" s="1"/>
      <c r="B85" s="1"/>
      <c r="D85" s="338" t="s">
        <v>185</v>
      </c>
      <c r="E85" s="338"/>
      <c r="F85" s="338"/>
      <c r="G85" s="338"/>
      <c r="H85" s="338"/>
      <c r="I85" s="338"/>
      <c r="J85" s="338"/>
      <c r="K85" s="338"/>
      <c r="L85" s="338" t="s">
        <v>273</v>
      </c>
      <c r="M85" s="338"/>
      <c r="N85" s="338"/>
      <c r="O85" s="338"/>
      <c r="P85" s="338" t="s">
        <v>547</v>
      </c>
      <c r="Q85" s="338"/>
      <c r="R85" s="338"/>
      <c r="S85" s="338"/>
      <c r="T85" s="338"/>
      <c r="U85" s="338" t="s">
        <v>459</v>
      </c>
      <c r="V85" s="338"/>
      <c r="W85" s="338"/>
      <c r="X85" s="338"/>
      <c r="Y85" s="355" t="s">
        <v>927</v>
      </c>
      <c r="Z85" s="338"/>
      <c r="AA85" s="338"/>
      <c r="AB85" s="338"/>
      <c r="AC85" s="338"/>
      <c r="AD85" s="355"/>
      <c r="AE85" s="356" t="s">
        <v>650</v>
      </c>
      <c r="AF85" s="356" t="s">
        <v>646</v>
      </c>
      <c r="AG85" s="356"/>
      <c r="AH85" s="338"/>
      <c r="AI85" s="338"/>
      <c r="AJ85" s="338"/>
      <c r="AK85" s="338"/>
      <c r="AL85" s="338"/>
      <c r="AM85" s="338"/>
      <c r="AN85" s="336"/>
    </row>
    <row r="86" spans="1:43" hidden="1" x14ac:dyDescent="0.15">
      <c r="A86" s="1"/>
      <c r="B86" s="1"/>
      <c r="D86" s="338" t="s">
        <v>286</v>
      </c>
      <c r="E86" s="338"/>
      <c r="F86" s="338"/>
      <c r="G86" s="338"/>
      <c r="H86" s="338"/>
      <c r="I86" s="338"/>
      <c r="J86" s="338"/>
      <c r="K86" s="338"/>
      <c r="L86" s="338" t="s">
        <v>20</v>
      </c>
      <c r="M86" s="338"/>
      <c r="N86" s="338"/>
      <c r="O86" s="338"/>
      <c r="P86" s="355" t="s">
        <v>1113</v>
      </c>
      <c r="Q86" s="338"/>
      <c r="R86" s="338"/>
      <c r="S86" s="338"/>
      <c r="T86" s="338"/>
      <c r="U86" s="338" t="s">
        <v>74</v>
      </c>
      <c r="V86" s="338"/>
      <c r="W86" s="338"/>
      <c r="X86" s="338"/>
      <c r="Y86" s="355" t="s">
        <v>928</v>
      </c>
      <c r="Z86" s="338"/>
      <c r="AA86" s="338"/>
      <c r="AB86" s="338"/>
      <c r="AC86" s="338"/>
      <c r="AD86" s="355"/>
      <c r="AE86" s="356" t="s">
        <v>651</v>
      </c>
      <c r="AF86" s="356" t="s">
        <v>652</v>
      </c>
      <c r="AG86" s="356"/>
      <c r="AH86" s="338"/>
      <c r="AI86" s="338"/>
      <c r="AJ86" s="338"/>
      <c r="AK86" s="338"/>
      <c r="AL86" s="338"/>
      <c r="AM86" s="338"/>
      <c r="AN86" s="336"/>
      <c r="AQ86" s="5"/>
    </row>
    <row r="87" spans="1:43" hidden="1" x14ac:dyDescent="0.15">
      <c r="A87" s="1"/>
      <c r="B87" s="1"/>
      <c r="D87" s="338" t="s">
        <v>285</v>
      </c>
      <c r="E87" s="338"/>
      <c r="F87" s="338"/>
      <c r="G87" s="338"/>
      <c r="H87" s="338"/>
      <c r="I87" s="338"/>
      <c r="J87" s="338"/>
      <c r="K87" s="338"/>
      <c r="L87" s="338" t="s">
        <v>282</v>
      </c>
      <c r="M87" s="338"/>
      <c r="N87" s="338"/>
      <c r="O87" s="338"/>
      <c r="P87" s="355" t="s">
        <v>1111</v>
      </c>
      <c r="Q87" s="338"/>
      <c r="R87" s="338"/>
      <c r="S87" s="338"/>
      <c r="T87" s="338"/>
      <c r="U87" s="338" t="s">
        <v>297</v>
      </c>
      <c r="V87" s="338"/>
      <c r="W87" s="338"/>
      <c r="X87" s="338"/>
      <c r="Y87" s="355" t="s">
        <v>929</v>
      </c>
      <c r="Z87" s="338"/>
      <c r="AA87" s="338"/>
      <c r="AB87" s="338"/>
      <c r="AC87" s="338"/>
      <c r="AD87" s="355"/>
      <c r="AE87" s="356" t="s">
        <v>653</v>
      </c>
      <c r="AF87" s="356" t="s">
        <v>654</v>
      </c>
      <c r="AG87" s="356"/>
      <c r="AH87" s="338"/>
      <c r="AI87" s="338"/>
      <c r="AJ87" s="338"/>
      <c r="AK87" s="338"/>
      <c r="AL87" s="338"/>
      <c r="AM87" s="338"/>
      <c r="AN87" s="336"/>
      <c r="AQ87" s="5"/>
    </row>
    <row r="88" spans="1:43" hidden="1" x14ac:dyDescent="0.15">
      <c r="A88" s="1"/>
      <c r="B88" s="1"/>
      <c r="D88" s="338" t="s">
        <v>260</v>
      </c>
      <c r="E88" s="338"/>
      <c r="F88" s="338"/>
      <c r="G88" s="338"/>
      <c r="H88" s="338"/>
      <c r="I88" s="338"/>
      <c r="J88" s="338"/>
      <c r="K88" s="338"/>
      <c r="L88" s="338" t="s">
        <v>529</v>
      </c>
      <c r="M88" s="338"/>
      <c r="N88" s="338"/>
      <c r="O88" s="338"/>
      <c r="P88" s="338" t="s">
        <v>560</v>
      </c>
      <c r="Q88" s="338"/>
      <c r="R88" s="338"/>
      <c r="S88" s="338"/>
      <c r="T88" s="338"/>
      <c r="U88" s="338" t="s">
        <v>460</v>
      </c>
      <c r="V88" s="338"/>
      <c r="W88" s="338"/>
      <c r="X88" s="338"/>
      <c r="Y88" s="355" t="s">
        <v>930</v>
      </c>
      <c r="Z88" s="338"/>
      <c r="AA88" s="338"/>
      <c r="AB88" s="338"/>
      <c r="AC88" s="338"/>
      <c r="AD88" s="355"/>
      <c r="AE88" s="356" t="s">
        <v>655</v>
      </c>
      <c r="AF88" s="356" t="s">
        <v>656</v>
      </c>
      <c r="AG88" s="356"/>
      <c r="AH88" s="338"/>
      <c r="AI88" s="338"/>
      <c r="AJ88" s="338"/>
      <c r="AK88" s="338"/>
      <c r="AL88" s="338"/>
      <c r="AM88" s="338"/>
      <c r="AN88" s="336"/>
      <c r="AQ88" s="5"/>
    </row>
    <row r="89" spans="1:43" hidden="1" x14ac:dyDescent="0.15">
      <c r="A89" s="1"/>
      <c r="B89" s="1"/>
      <c r="D89" s="338" t="s">
        <v>261</v>
      </c>
      <c r="E89" s="338"/>
      <c r="F89" s="338"/>
      <c r="G89" s="338"/>
      <c r="H89" s="338"/>
      <c r="I89" s="338"/>
      <c r="J89" s="338"/>
      <c r="K89" s="338"/>
      <c r="L89" s="338" t="s">
        <v>472</v>
      </c>
      <c r="M89" s="338"/>
      <c r="N89" s="338"/>
      <c r="O89" s="338"/>
      <c r="P89" s="338" t="s">
        <v>545</v>
      </c>
      <c r="Q89" s="338"/>
      <c r="R89" s="338"/>
      <c r="S89" s="338"/>
      <c r="T89" s="338"/>
      <c r="U89" s="338" t="s">
        <v>280</v>
      </c>
      <c r="V89" s="338"/>
      <c r="W89" s="338"/>
      <c r="X89" s="338"/>
      <c r="Y89" s="355" t="s">
        <v>932</v>
      </c>
      <c r="Z89" s="338"/>
      <c r="AA89" s="338"/>
      <c r="AB89" s="338"/>
      <c r="AC89" s="338"/>
      <c r="AD89" s="355"/>
      <c r="AE89" s="356" t="s">
        <v>657</v>
      </c>
      <c r="AF89" s="356" t="s">
        <v>656</v>
      </c>
      <c r="AG89" s="356"/>
      <c r="AH89" s="338"/>
      <c r="AI89" s="338"/>
      <c r="AJ89" s="338"/>
      <c r="AK89" s="338"/>
      <c r="AL89" s="338"/>
      <c r="AM89" s="338"/>
      <c r="AN89" s="336"/>
      <c r="AQ89" s="5"/>
    </row>
    <row r="90" spans="1:43" hidden="1" x14ac:dyDescent="0.15">
      <c r="A90" s="1"/>
      <c r="B90" s="1"/>
      <c r="D90" s="338" t="s">
        <v>262</v>
      </c>
      <c r="E90" s="338"/>
      <c r="F90" s="338"/>
      <c r="G90" s="338"/>
      <c r="H90" s="338"/>
      <c r="I90" s="338"/>
      <c r="J90" s="338"/>
      <c r="K90" s="338"/>
      <c r="L90" s="338" t="s">
        <v>449</v>
      </c>
      <c r="M90" s="338"/>
      <c r="N90" s="338"/>
      <c r="O90" s="338"/>
      <c r="P90" s="355" t="s">
        <v>1105</v>
      </c>
      <c r="Q90" s="338"/>
      <c r="R90" s="338"/>
      <c r="S90" s="338"/>
      <c r="T90" s="338"/>
      <c r="U90" s="338" t="s">
        <v>272</v>
      </c>
      <c r="V90" s="338"/>
      <c r="W90" s="338"/>
      <c r="X90" s="338"/>
      <c r="Y90" s="355" t="s">
        <v>934</v>
      </c>
      <c r="Z90" s="338"/>
      <c r="AA90" s="338"/>
      <c r="AB90" s="338"/>
      <c r="AC90" s="338"/>
      <c r="AD90" s="355"/>
      <c r="AE90" s="356" t="s">
        <v>658</v>
      </c>
      <c r="AF90" s="356" t="s">
        <v>656</v>
      </c>
      <c r="AG90" s="356"/>
      <c r="AH90" s="338"/>
      <c r="AI90" s="338"/>
      <c r="AJ90" s="338"/>
      <c r="AK90" s="338"/>
      <c r="AL90" s="338"/>
      <c r="AM90" s="338"/>
      <c r="AN90" s="336"/>
      <c r="AQ90" s="5"/>
    </row>
    <row r="91" spans="1:43" hidden="1" x14ac:dyDescent="0.15">
      <c r="A91" s="1"/>
      <c r="B91" s="1"/>
      <c r="D91" s="338" t="s">
        <v>263</v>
      </c>
      <c r="E91" s="338"/>
      <c r="F91" s="338"/>
      <c r="G91" s="338"/>
      <c r="H91" s="338"/>
      <c r="I91" s="338"/>
      <c r="J91" s="338"/>
      <c r="K91" s="338"/>
      <c r="L91" s="338" t="s">
        <v>450</v>
      </c>
      <c r="M91" s="338"/>
      <c r="N91" s="338"/>
      <c r="O91" s="338"/>
      <c r="P91" s="338" t="s">
        <v>931</v>
      </c>
      <c r="Q91" s="338"/>
      <c r="R91" s="338"/>
      <c r="S91" s="338"/>
      <c r="T91" s="338"/>
      <c r="U91" s="338" t="s">
        <v>461</v>
      </c>
      <c r="V91" s="338"/>
      <c r="W91" s="338"/>
      <c r="X91" s="338"/>
      <c r="Y91" s="355" t="s">
        <v>936</v>
      </c>
      <c r="Z91" s="338"/>
      <c r="AA91" s="338"/>
      <c r="AB91" s="338"/>
      <c r="AC91" s="338"/>
      <c r="AD91" s="355"/>
      <c r="AE91" s="356" t="s">
        <v>659</v>
      </c>
      <c r="AF91" s="356" t="s">
        <v>660</v>
      </c>
      <c r="AG91" s="356"/>
      <c r="AH91" s="338"/>
      <c r="AI91" s="338"/>
      <c r="AJ91" s="338"/>
      <c r="AK91" s="338"/>
      <c r="AL91" s="338"/>
      <c r="AM91" s="338"/>
      <c r="AN91" s="336"/>
    </row>
    <row r="92" spans="1:43" hidden="1" x14ac:dyDescent="0.15">
      <c r="A92" s="1"/>
      <c r="B92" s="1"/>
      <c r="D92" s="338" t="s">
        <v>186</v>
      </c>
      <c r="E92" s="338"/>
      <c r="F92" s="338"/>
      <c r="G92" s="338"/>
      <c r="H92" s="338"/>
      <c r="I92" s="338"/>
      <c r="J92" s="338"/>
      <c r="K92" s="338"/>
      <c r="L92" s="338" t="s">
        <v>283</v>
      </c>
      <c r="M92" s="338"/>
      <c r="N92" s="338"/>
      <c r="O92" s="338"/>
      <c r="P92" s="355" t="s">
        <v>933</v>
      </c>
      <c r="Q92" s="338"/>
      <c r="R92" s="338"/>
      <c r="S92" s="338"/>
      <c r="T92" s="338"/>
      <c r="U92" s="338" t="s">
        <v>453</v>
      </c>
      <c r="V92" s="338"/>
      <c r="W92" s="338"/>
      <c r="X92" s="338"/>
      <c r="Y92" s="355" t="s">
        <v>937</v>
      </c>
      <c r="Z92" s="338"/>
      <c r="AA92" s="338"/>
      <c r="AB92" s="338"/>
      <c r="AC92" s="338"/>
      <c r="AD92" s="355"/>
      <c r="AE92" s="356" t="s">
        <v>661</v>
      </c>
      <c r="AF92" s="356" t="s">
        <v>660</v>
      </c>
      <c r="AG92" s="356"/>
      <c r="AH92" s="338"/>
      <c r="AI92" s="338"/>
      <c r="AJ92" s="338"/>
      <c r="AK92" s="338"/>
      <c r="AL92" s="338"/>
      <c r="AM92" s="338"/>
      <c r="AN92" s="336"/>
    </row>
    <row r="93" spans="1:43" ht="12" hidden="1" customHeight="1" x14ac:dyDescent="0.15">
      <c r="A93" s="1"/>
      <c r="B93" s="1"/>
      <c r="D93" s="338" t="s">
        <v>264</v>
      </c>
      <c r="E93" s="338"/>
      <c r="F93" s="338"/>
      <c r="G93" s="338"/>
      <c r="H93" s="338"/>
      <c r="I93" s="338"/>
      <c r="J93" s="338"/>
      <c r="K93" s="338"/>
      <c r="L93" s="338" t="s">
        <v>274</v>
      </c>
      <c r="M93" s="338"/>
      <c r="N93" s="338"/>
      <c r="O93" s="338"/>
      <c r="P93" s="355" t="s">
        <v>935</v>
      </c>
      <c r="Q93" s="338"/>
      <c r="R93" s="338"/>
      <c r="S93" s="338"/>
      <c r="T93" s="338"/>
      <c r="U93" s="338" t="s">
        <v>463</v>
      </c>
      <c r="V93" s="338"/>
      <c r="W93" s="338"/>
      <c r="X93" s="338"/>
      <c r="Y93" s="355" t="s">
        <v>939</v>
      </c>
      <c r="Z93" s="338"/>
      <c r="AA93" s="338"/>
      <c r="AB93" s="338"/>
      <c r="AC93" s="338"/>
      <c r="AD93" s="338"/>
      <c r="AE93" s="356" t="s">
        <v>662</v>
      </c>
      <c r="AF93" s="356" t="s">
        <v>660</v>
      </c>
      <c r="AG93" s="356"/>
      <c r="AH93" s="338"/>
      <c r="AI93" s="338"/>
      <c r="AJ93" s="338"/>
      <c r="AK93" s="338"/>
      <c r="AL93" s="338"/>
      <c r="AM93" s="338"/>
      <c r="AN93" s="336"/>
    </row>
    <row r="94" spans="1:43" ht="12" hidden="1" customHeight="1" x14ac:dyDescent="0.15">
      <c r="A94" s="1"/>
      <c r="B94" s="1"/>
      <c r="D94" s="338" t="s">
        <v>265</v>
      </c>
      <c r="E94" s="338"/>
      <c r="F94" s="338"/>
      <c r="G94" s="338"/>
      <c r="H94" s="338"/>
      <c r="I94" s="338"/>
      <c r="J94" s="338"/>
      <c r="K94" s="338"/>
      <c r="L94" s="338" t="s">
        <v>275</v>
      </c>
      <c r="M94" s="338"/>
      <c r="N94" s="338"/>
      <c r="O94" s="338"/>
      <c r="P94" s="338" t="s">
        <v>302</v>
      </c>
      <c r="Q94" s="338"/>
      <c r="R94" s="338"/>
      <c r="S94" s="338"/>
      <c r="T94" s="338"/>
      <c r="U94" s="338" t="s">
        <v>464</v>
      </c>
      <c r="V94" s="338"/>
      <c r="W94" s="338"/>
      <c r="X94" s="338"/>
      <c r="Y94" s="355" t="s">
        <v>941</v>
      </c>
      <c r="Z94" s="338"/>
      <c r="AA94" s="338"/>
      <c r="AB94" s="338"/>
      <c r="AC94" s="338"/>
      <c r="AD94" s="338"/>
      <c r="AE94" s="356" t="s">
        <v>663</v>
      </c>
      <c r="AF94" s="356" t="s">
        <v>660</v>
      </c>
      <c r="AG94" s="356"/>
      <c r="AH94" s="338"/>
      <c r="AI94" s="338"/>
      <c r="AJ94" s="338"/>
      <c r="AK94" s="338"/>
      <c r="AL94" s="338"/>
      <c r="AM94" s="338"/>
      <c r="AN94" s="336"/>
    </row>
    <row r="95" spans="1:43" ht="12" hidden="1" customHeight="1" x14ac:dyDescent="0.15">
      <c r="A95" s="1"/>
      <c r="B95" s="1"/>
      <c r="D95" s="338" t="s">
        <v>266</v>
      </c>
      <c r="E95" s="338"/>
      <c r="F95" s="338"/>
      <c r="G95" s="338"/>
      <c r="H95" s="338"/>
      <c r="I95" s="338"/>
      <c r="J95" s="338"/>
      <c r="K95" s="338"/>
      <c r="L95" s="338" t="s">
        <v>276</v>
      </c>
      <c r="M95" s="338"/>
      <c r="N95" s="338"/>
      <c r="O95" s="338"/>
      <c r="P95" s="355" t="s">
        <v>938</v>
      </c>
      <c r="Q95" s="338"/>
      <c r="R95" s="338"/>
      <c r="S95" s="338"/>
      <c r="T95" s="338"/>
      <c r="U95" s="338" t="s">
        <v>465</v>
      </c>
      <c r="V95" s="338"/>
      <c r="W95" s="338"/>
      <c r="X95" s="338"/>
      <c r="Y95" s="355" t="s">
        <v>942</v>
      </c>
      <c r="Z95" s="338"/>
      <c r="AA95" s="338"/>
      <c r="AB95" s="338"/>
      <c r="AC95" s="338"/>
      <c r="AD95" s="338"/>
      <c r="AE95" s="356" t="s">
        <v>664</v>
      </c>
      <c r="AF95" s="356" t="s">
        <v>660</v>
      </c>
      <c r="AG95" s="356"/>
      <c r="AH95" s="338"/>
      <c r="AI95" s="338"/>
      <c r="AJ95" s="338"/>
      <c r="AK95" s="338"/>
      <c r="AL95" s="338"/>
      <c r="AM95" s="338"/>
      <c r="AN95" s="336"/>
    </row>
    <row r="96" spans="1:43" hidden="1" x14ac:dyDescent="0.15">
      <c r="A96" s="1"/>
      <c r="B96" s="1"/>
      <c r="D96" s="338" t="s">
        <v>877</v>
      </c>
      <c r="E96" s="338"/>
      <c r="F96" s="338"/>
      <c r="G96" s="338"/>
      <c r="H96" s="338"/>
      <c r="I96" s="338"/>
      <c r="J96" s="338"/>
      <c r="K96" s="338"/>
      <c r="L96" s="338" t="s">
        <v>277</v>
      </c>
      <c r="M96" s="338"/>
      <c r="N96" s="338"/>
      <c r="O96" s="338"/>
      <c r="P96" s="355" t="s">
        <v>940</v>
      </c>
      <c r="Q96" s="338"/>
      <c r="R96" s="338"/>
      <c r="S96" s="338"/>
      <c r="T96" s="338"/>
      <c r="U96" s="338"/>
      <c r="V96" s="338"/>
      <c r="W96" s="338"/>
      <c r="X96" s="338"/>
      <c r="Y96" s="355" t="s">
        <v>943</v>
      </c>
      <c r="Z96" s="338"/>
      <c r="AA96" s="338"/>
      <c r="AB96" s="338"/>
      <c r="AC96" s="338"/>
      <c r="AD96" s="338"/>
      <c r="AE96" s="356" t="s">
        <v>665</v>
      </c>
      <c r="AF96" s="356" t="s">
        <v>666</v>
      </c>
      <c r="AG96" s="356"/>
      <c r="AH96" s="338"/>
      <c r="AI96" s="338"/>
      <c r="AJ96" s="338"/>
      <c r="AK96" s="338"/>
      <c r="AL96" s="338"/>
      <c r="AM96" s="338"/>
      <c r="AN96" s="336"/>
    </row>
    <row r="97" spans="1:40" ht="12" hidden="1" customHeight="1" x14ac:dyDescent="0.15">
      <c r="A97" s="1"/>
      <c r="B97" s="1"/>
      <c r="D97" s="338" t="s">
        <v>267</v>
      </c>
      <c r="E97" s="338"/>
      <c r="F97" s="338"/>
      <c r="G97" s="338"/>
      <c r="H97" s="338"/>
      <c r="I97" s="338"/>
      <c r="J97" s="338"/>
      <c r="K97" s="338"/>
      <c r="L97" s="338" t="s">
        <v>453</v>
      </c>
      <c r="M97" s="338"/>
      <c r="N97" s="338"/>
      <c r="O97" s="338"/>
      <c r="P97" s="338" t="s">
        <v>303</v>
      </c>
      <c r="Q97" s="338"/>
      <c r="R97" s="338"/>
      <c r="S97" s="338"/>
      <c r="T97" s="338"/>
      <c r="U97" s="338"/>
      <c r="V97" s="338"/>
      <c r="W97" s="338"/>
      <c r="X97" s="338"/>
      <c r="Y97" s="355" t="s">
        <v>944</v>
      </c>
      <c r="Z97" s="338"/>
      <c r="AA97" s="338"/>
      <c r="AB97" s="338"/>
      <c r="AC97" s="338"/>
      <c r="AD97" s="338"/>
      <c r="AE97" s="356" t="s">
        <v>667</v>
      </c>
      <c r="AF97" s="356" t="s">
        <v>666</v>
      </c>
      <c r="AG97" s="356"/>
      <c r="AH97" s="338"/>
      <c r="AI97" s="338"/>
      <c r="AJ97" s="338"/>
      <c r="AK97" s="338"/>
      <c r="AL97" s="338"/>
      <c r="AM97" s="338"/>
      <c r="AN97" s="336"/>
    </row>
    <row r="98" spans="1:40" ht="12" hidden="1" customHeight="1" x14ac:dyDescent="0.15">
      <c r="A98" s="1"/>
      <c r="B98" s="1"/>
      <c r="D98" s="338" t="s">
        <v>288</v>
      </c>
      <c r="E98" s="338"/>
      <c r="F98" s="338"/>
      <c r="G98" s="338"/>
      <c r="H98" s="338"/>
      <c r="I98" s="338"/>
      <c r="J98" s="338"/>
      <c r="K98" s="338"/>
      <c r="L98" s="338" t="s">
        <v>278</v>
      </c>
      <c r="M98" s="338"/>
      <c r="N98" s="338"/>
      <c r="O98" s="338"/>
      <c r="P98" s="338" t="s">
        <v>455</v>
      </c>
      <c r="Q98" s="338"/>
      <c r="R98" s="338"/>
      <c r="S98" s="338"/>
      <c r="T98" s="338"/>
      <c r="U98" s="338"/>
      <c r="V98" s="338"/>
      <c r="W98" s="338"/>
      <c r="X98" s="338"/>
      <c r="Y98" s="355" t="s">
        <v>946</v>
      </c>
      <c r="Z98" s="338"/>
      <c r="AA98" s="338"/>
      <c r="AB98" s="338"/>
      <c r="AC98" s="338"/>
      <c r="AD98" s="338"/>
      <c r="AE98" s="356" t="s">
        <v>668</v>
      </c>
      <c r="AF98" s="356" t="s">
        <v>669</v>
      </c>
      <c r="AG98" s="356"/>
      <c r="AH98" s="338"/>
      <c r="AI98" s="338"/>
      <c r="AJ98" s="338"/>
      <c r="AK98" s="338"/>
      <c r="AL98" s="338"/>
      <c r="AM98" s="338"/>
      <c r="AN98" s="336"/>
    </row>
    <row r="99" spans="1:40" ht="12" hidden="1" customHeight="1" x14ac:dyDescent="0.15">
      <c r="A99" s="1"/>
      <c r="B99" s="1"/>
      <c r="D99" s="338" t="s">
        <v>438</v>
      </c>
      <c r="E99" s="338"/>
      <c r="F99" s="338"/>
      <c r="G99" s="338"/>
      <c r="H99" s="338"/>
      <c r="I99" s="338"/>
      <c r="J99" s="338"/>
      <c r="K99" s="338"/>
      <c r="L99" s="338" t="s">
        <v>451</v>
      </c>
      <c r="M99" s="338"/>
      <c r="N99" s="338"/>
      <c r="O99" s="338"/>
      <c r="P99" s="338" t="s">
        <v>456</v>
      </c>
      <c r="Q99" s="338"/>
      <c r="R99" s="338"/>
      <c r="S99" s="338"/>
      <c r="T99" s="338"/>
      <c r="U99" s="338"/>
      <c r="V99" s="338"/>
      <c r="W99" s="338"/>
      <c r="X99" s="338"/>
      <c r="Y99" s="355" t="s">
        <v>948</v>
      </c>
      <c r="Z99" s="338"/>
      <c r="AA99" s="338"/>
      <c r="AB99" s="338"/>
      <c r="AC99" s="338"/>
      <c r="AD99" s="338"/>
      <c r="AE99" s="356" t="s">
        <v>670</v>
      </c>
      <c r="AF99" s="356" t="s">
        <v>669</v>
      </c>
      <c r="AG99" s="356"/>
      <c r="AH99" s="338"/>
      <c r="AI99" s="338"/>
      <c r="AJ99" s="338"/>
      <c r="AK99" s="338"/>
      <c r="AL99" s="338"/>
      <c r="AM99" s="338"/>
      <c r="AN99" s="336"/>
    </row>
    <row r="100" spans="1:40" hidden="1" x14ac:dyDescent="0.15">
      <c r="A100" s="1"/>
      <c r="B100" s="1"/>
      <c r="D100" s="338" t="s">
        <v>439</v>
      </c>
      <c r="E100" s="338"/>
      <c r="F100" s="338"/>
      <c r="G100" s="338"/>
      <c r="H100" s="338"/>
      <c r="I100" s="338"/>
      <c r="J100" s="338"/>
      <c r="K100" s="338"/>
      <c r="L100" s="338" t="s">
        <v>279</v>
      </c>
      <c r="M100" s="338"/>
      <c r="N100" s="338"/>
      <c r="O100" s="338"/>
      <c r="P100" s="338" t="s">
        <v>945</v>
      </c>
      <c r="Q100" s="338"/>
      <c r="R100" s="338"/>
      <c r="S100" s="338"/>
      <c r="T100" s="338"/>
      <c r="U100" s="338"/>
      <c r="V100" s="338"/>
      <c r="W100" s="338"/>
      <c r="X100" s="338"/>
      <c r="Y100" s="355" t="s">
        <v>950</v>
      </c>
      <c r="Z100" s="338"/>
      <c r="AA100" s="338"/>
      <c r="AB100" s="338"/>
      <c r="AC100" s="338"/>
      <c r="AD100" s="338"/>
      <c r="AE100" s="356" t="s">
        <v>671</v>
      </c>
      <c r="AF100" s="356" t="s">
        <v>672</v>
      </c>
      <c r="AG100" s="356"/>
      <c r="AH100" s="338"/>
      <c r="AI100" s="338"/>
      <c r="AJ100" s="338"/>
      <c r="AK100" s="338"/>
      <c r="AL100" s="338"/>
      <c r="AM100" s="338"/>
      <c r="AN100" s="336"/>
    </row>
    <row r="101" spans="1:40" hidden="1" x14ac:dyDescent="0.15">
      <c r="A101" s="1"/>
      <c r="B101" s="1"/>
      <c r="D101" s="338" t="s">
        <v>269</v>
      </c>
      <c r="E101" s="338"/>
      <c r="F101" s="338"/>
      <c r="G101" s="338"/>
      <c r="H101" s="338"/>
      <c r="I101" s="338"/>
      <c r="J101" s="338"/>
      <c r="K101" s="338"/>
      <c r="L101" s="338" t="s">
        <v>452</v>
      </c>
      <c r="M101" s="338"/>
      <c r="N101" s="338"/>
      <c r="O101" s="338"/>
      <c r="P101" s="338" t="s">
        <v>947</v>
      </c>
      <c r="Q101" s="338"/>
      <c r="R101" s="338"/>
      <c r="S101" s="338"/>
      <c r="T101" s="338"/>
      <c r="U101" s="338"/>
      <c r="V101" s="338"/>
      <c r="W101" s="338"/>
      <c r="X101" s="338"/>
      <c r="Y101" s="355" t="s">
        <v>951</v>
      </c>
      <c r="Z101" s="338"/>
      <c r="AA101" s="338"/>
      <c r="AB101" s="338"/>
      <c r="AC101" s="338"/>
      <c r="AD101" s="338"/>
      <c r="AE101" s="356" t="s">
        <v>673</v>
      </c>
      <c r="AF101" s="356" t="s">
        <v>672</v>
      </c>
      <c r="AG101" s="356"/>
      <c r="AH101" s="338"/>
      <c r="AI101" s="338"/>
      <c r="AJ101" s="338"/>
      <c r="AK101" s="338"/>
      <c r="AL101" s="338"/>
      <c r="AM101" s="338"/>
      <c r="AN101" s="336"/>
    </row>
    <row r="102" spans="1:40" hidden="1" x14ac:dyDescent="0.15">
      <c r="A102" s="1"/>
      <c r="D102" s="338"/>
      <c r="E102" s="338"/>
      <c r="F102" s="338"/>
      <c r="G102" s="338"/>
      <c r="H102" s="338"/>
      <c r="I102" s="338"/>
      <c r="J102" s="338"/>
      <c r="K102" s="338"/>
      <c r="L102" s="338" t="s">
        <v>287</v>
      </c>
      <c r="M102" s="338"/>
      <c r="N102" s="338"/>
      <c r="O102" s="338"/>
      <c r="P102" s="355" t="s">
        <v>949</v>
      </c>
      <c r="Q102" s="338"/>
      <c r="R102" s="338"/>
      <c r="S102" s="338"/>
      <c r="T102" s="338"/>
      <c r="U102" s="338"/>
      <c r="V102" s="338"/>
      <c r="W102" s="338"/>
      <c r="X102" s="338"/>
      <c r="Y102" s="355" t="s">
        <v>952</v>
      </c>
      <c r="Z102" s="338"/>
      <c r="AA102" s="338"/>
      <c r="AB102" s="338"/>
      <c r="AC102" s="338"/>
      <c r="AD102" s="338"/>
      <c r="AE102" s="356" t="s">
        <v>674</v>
      </c>
      <c r="AF102" s="356" t="s">
        <v>672</v>
      </c>
      <c r="AG102" s="356"/>
      <c r="AH102" s="338"/>
      <c r="AI102" s="338"/>
      <c r="AJ102" s="338"/>
      <c r="AK102" s="338"/>
      <c r="AL102" s="338"/>
      <c r="AM102" s="338"/>
      <c r="AN102" s="336"/>
    </row>
    <row r="103" spans="1:40" hidden="1" x14ac:dyDescent="0.15">
      <c r="A103" s="1"/>
      <c r="D103" s="338"/>
      <c r="E103" s="338"/>
      <c r="F103" s="338"/>
      <c r="G103" s="338"/>
      <c r="H103" s="338"/>
      <c r="I103" s="338"/>
      <c r="J103" s="338"/>
      <c r="K103" s="338"/>
      <c r="L103" s="338" t="s">
        <v>126</v>
      </c>
      <c r="M103" s="338"/>
      <c r="N103" s="338"/>
      <c r="O103" s="338"/>
      <c r="P103" s="338" t="s">
        <v>793</v>
      </c>
      <c r="Q103" s="338"/>
      <c r="R103" s="338"/>
      <c r="S103" s="338"/>
      <c r="T103" s="338"/>
      <c r="U103" s="338"/>
      <c r="V103" s="338"/>
      <c r="W103" s="338"/>
      <c r="X103" s="338"/>
      <c r="Y103" s="355" t="s">
        <v>953</v>
      </c>
      <c r="Z103" s="338"/>
      <c r="AA103" s="338"/>
      <c r="AB103" s="338"/>
      <c r="AC103" s="338"/>
      <c r="AD103" s="338"/>
      <c r="AE103" s="356" t="s">
        <v>675</v>
      </c>
      <c r="AF103" s="356" t="s">
        <v>672</v>
      </c>
      <c r="AG103" s="356"/>
      <c r="AH103" s="338"/>
      <c r="AI103" s="338"/>
      <c r="AJ103" s="338"/>
      <c r="AK103" s="338"/>
      <c r="AL103" s="338"/>
      <c r="AM103" s="338"/>
      <c r="AN103" s="336"/>
    </row>
    <row r="104" spans="1:40" ht="12" hidden="1" customHeight="1" x14ac:dyDescent="0.15">
      <c r="A104" s="1"/>
      <c r="D104" s="338"/>
      <c r="E104" s="338"/>
      <c r="F104" s="338"/>
      <c r="G104" s="338"/>
      <c r="H104" s="338"/>
      <c r="I104" s="338"/>
      <c r="J104" s="338"/>
      <c r="K104" s="338"/>
      <c r="L104" s="338" t="s">
        <v>284</v>
      </c>
      <c r="M104" s="338"/>
      <c r="N104" s="338"/>
      <c r="O104" s="338"/>
      <c r="P104" s="338" t="s">
        <v>794</v>
      </c>
      <c r="Q104" s="338"/>
      <c r="R104" s="338"/>
      <c r="S104" s="338"/>
      <c r="T104" s="338"/>
      <c r="U104" s="338"/>
      <c r="V104" s="338"/>
      <c r="W104" s="338"/>
      <c r="X104" s="338"/>
      <c r="Y104" s="355" t="s">
        <v>954</v>
      </c>
      <c r="Z104" s="338"/>
      <c r="AA104" s="338"/>
      <c r="AB104" s="338"/>
      <c r="AC104" s="338"/>
      <c r="AD104" s="338"/>
      <c r="AE104" s="356" t="s">
        <v>676</v>
      </c>
      <c r="AF104" s="356" t="s">
        <v>672</v>
      </c>
      <c r="AG104" s="356"/>
      <c r="AH104" s="338"/>
      <c r="AI104" s="338"/>
      <c r="AJ104" s="338"/>
      <c r="AK104" s="338"/>
      <c r="AL104" s="338"/>
      <c r="AM104" s="338"/>
      <c r="AN104" s="336"/>
    </row>
    <row r="105" spans="1:40" ht="12" hidden="1" customHeight="1" x14ac:dyDescent="0.15">
      <c r="D105" s="338"/>
      <c r="E105" s="338"/>
      <c r="F105" s="338"/>
      <c r="G105" s="338"/>
      <c r="H105" s="338"/>
      <c r="I105" s="338"/>
      <c r="J105" s="338"/>
      <c r="K105" s="338"/>
      <c r="L105" s="338" t="s">
        <v>291</v>
      </c>
      <c r="M105" s="338"/>
      <c r="N105" s="338"/>
      <c r="O105" s="338"/>
      <c r="P105" s="338" t="s">
        <v>587</v>
      </c>
      <c r="Q105" s="338"/>
      <c r="R105" s="338"/>
      <c r="S105" s="338"/>
      <c r="T105" s="338"/>
      <c r="U105" s="338"/>
      <c r="V105" s="338"/>
      <c r="W105" s="338"/>
      <c r="X105" s="338"/>
      <c r="Y105" s="355" t="s">
        <v>955</v>
      </c>
      <c r="Z105" s="338"/>
      <c r="AA105" s="338"/>
      <c r="AB105" s="338"/>
      <c r="AC105" s="338"/>
      <c r="AD105" s="338"/>
      <c r="AE105" s="356" t="s">
        <v>677</v>
      </c>
      <c r="AF105" s="356" t="s">
        <v>672</v>
      </c>
      <c r="AG105" s="356"/>
      <c r="AH105" s="338"/>
      <c r="AI105" s="338"/>
      <c r="AJ105" s="338"/>
      <c r="AK105" s="338"/>
      <c r="AL105" s="338"/>
      <c r="AM105" s="338"/>
      <c r="AN105" s="336"/>
    </row>
    <row r="106" spans="1:40" ht="12" hidden="1" customHeight="1" x14ac:dyDescent="0.15">
      <c r="D106" s="338"/>
      <c r="E106" s="338"/>
      <c r="F106" s="338"/>
      <c r="G106" s="338"/>
      <c r="H106" s="338"/>
      <c r="I106" s="338"/>
      <c r="J106" s="338"/>
      <c r="K106" s="338"/>
      <c r="L106" s="338" t="s">
        <v>290</v>
      </c>
      <c r="M106" s="338"/>
      <c r="N106" s="338"/>
      <c r="O106" s="338"/>
      <c r="P106" s="338" t="s">
        <v>588</v>
      </c>
      <c r="Q106" s="338"/>
      <c r="R106" s="338"/>
      <c r="S106" s="338"/>
      <c r="T106" s="338"/>
      <c r="U106" s="338"/>
      <c r="V106" s="338"/>
      <c r="W106" s="338"/>
      <c r="X106" s="338"/>
      <c r="Y106" s="355" t="s">
        <v>956</v>
      </c>
      <c r="Z106" s="338"/>
      <c r="AA106" s="338"/>
      <c r="AB106" s="338"/>
      <c r="AC106" s="338"/>
      <c r="AD106" s="338"/>
      <c r="AE106" s="356" t="s">
        <v>678</v>
      </c>
      <c r="AF106" s="356" t="s">
        <v>679</v>
      </c>
      <c r="AG106" s="356"/>
      <c r="AH106" s="338"/>
      <c r="AI106" s="338"/>
      <c r="AJ106" s="338"/>
      <c r="AK106" s="338"/>
      <c r="AL106" s="338"/>
      <c r="AM106" s="338"/>
      <c r="AN106" s="336"/>
    </row>
    <row r="107" spans="1:40" ht="12" hidden="1" customHeight="1" x14ac:dyDescent="0.15">
      <c r="D107" s="338"/>
      <c r="E107" s="338"/>
      <c r="F107" s="338"/>
      <c r="G107" s="338"/>
      <c r="H107" s="338"/>
      <c r="I107" s="338"/>
      <c r="J107" s="338"/>
      <c r="K107" s="338"/>
      <c r="L107" s="338" t="s">
        <v>538</v>
      </c>
      <c r="M107" s="338"/>
      <c r="N107" s="338"/>
      <c r="O107" s="338"/>
      <c r="P107" s="338" t="s">
        <v>589</v>
      </c>
      <c r="Q107" s="338"/>
      <c r="R107" s="338"/>
      <c r="S107" s="338"/>
      <c r="T107" s="338"/>
      <c r="U107" s="338"/>
      <c r="V107" s="338"/>
      <c r="W107" s="338"/>
      <c r="X107" s="338"/>
      <c r="Y107" s="355" t="s">
        <v>957</v>
      </c>
      <c r="Z107" s="338"/>
      <c r="AA107" s="338"/>
      <c r="AB107" s="338"/>
      <c r="AC107" s="338"/>
      <c r="AD107" s="338"/>
      <c r="AE107" s="356" t="s">
        <v>680</v>
      </c>
      <c r="AF107" s="356" t="s">
        <v>679</v>
      </c>
      <c r="AG107" s="356"/>
      <c r="AH107" s="338"/>
      <c r="AI107" s="338"/>
      <c r="AJ107" s="338"/>
      <c r="AK107" s="338"/>
      <c r="AL107" s="338"/>
      <c r="AM107" s="338"/>
      <c r="AN107" s="336"/>
    </row>
    <row r="108" spans="1:40" ht="12" hidden="1" customHeight="1" x14ac:dyDescent="0.15">
      <c r="D108" s="338"/>
      <c r="E108" s="338"/>
      <c r="F108" s="338"/>
      <c r="G108" s="338"/>
      <c r="H108" s="338"/>
      <c r="I108" s="338"/>
      <c r="J108" s="355"/>
      <c r="K108" s="338"/>
      <c r="L108" s="355" t="s">
        <v>958</v>
      </c>
      <c r="M108" s="338"/>
      <c r="N108" s="338"/>
      <c r="O108" s="338"/>
      <c r="P108" s="338" t="s">
        <v>590</v>
      </c>
      <c r="Q108" s="338"/>
      <c r="R108" s="338"/>
      <c r="S108" s="338"/>
      <c r="T108" s="338"/>
      <c r="U108" s="338"/>
      <c r="V108" s="338"/>
      <c r="W108" s="338"/>
      <c r="X108" s="338"/>
      <c r="Y108" s="355" t="s">
        <v>959</v>
      </c>
      <c r="Z108" s="338"/>
      <c r="AA108" s="338"/>
      <c r="AB108" s="338"/>
      <c r="AC108" s="338"/>
      <c r="AD108" s="338"/>
      <c r="AE108" s="356" t="s">
        <v>681</v>
      </c>
      <c r="AF108" s="356" t="s">
        <v>682</v>
      </c>
      <c r="AG108" s="356"/>
      <c r="AH108" s="338"/>
      <c r="AI108" s="338"/>
      <c r="AJ108" s="338"/>
      <c r="AK108" s="338"/>
      <c r="AL108" s="338"/>
      <c r="AM108" s="338"/>
      <c r="AN108" s="336"/>
    </row>
    <row r="109" spans="1:40" ht="12" hidden="1" customHeight="1" x14ac:dyDescent="0.15">
      <c r="D109" s="338"/>
      <c r="E109" s="338"/>
      <c r="F109" s="338"/>
      <c r="G109" s="338"/>
      <c r="H109" s="338"/>
      <c r="I109" s="338"/>
      <c r="J109" s="338"/>
      <c r="K109" s="338"/>
      <c r="L109" s="338" t="s">
        <v>288</v>
      </c>
      <c r="M109" s="338"/>
      <c r="N109" s="338"/>
      <c r="O109" s="338"/>
      <c r="P109" s="338" t="s">
        <v>591</v>
      </c>
      <c r="Q109" s="338"/>
      <c r="R109" s="338"/>
      <c r="S109" s="338"/>
      <c r="T109" s="338"/>
      <c r="U109" s="338"/>
      <c r="V109" s="338"/>
      <c r="W109" s="338"/>
      <c r="X109" s="338"/>
      <c r="Y109" s="355" t="s">
        <v>960</v>
      </c>
      <c r="Z109" s="338"/>
      <c r="AA109" s="338"/>
      <c r="AB109" s="338"/>
      <c r="AC109" s="338"/>
      <c r="AD109" s="338"/>
      <c r="AE109" s="356" t="s">
        <v>683</v>
      </c>
      <c r="AF109" s="356" t="s">
        <v>684</v>
      </c>
      <c r="AG109" s="356"/>
      <c r="AH109" s="338"/>
      <c r="AI109" s="338"/>
      <c r="AJ109" s="338"/>
      <c r="AK109" s="338"/>
      <c r="AL109" s="338"/>
      <c r="AM109" s="338"/>
      <c r="AN109" s="336"/>
    </row>
    <row r="110" spans="1:40" ht="12" hidden="1" customHeight="1" x14ac:dyDescent="0.15">
      <c r="D110" s="338"/>
      <c r="E110" s="338"/>
      <c r="F110" s="338"/>
      <c r="G110" s="338"/>
      <c r="H110" s="338"/>
      <c r="I110" s="338"/>
      <c r="J110" s="338"/>
      <c r="K110" s="338"/>
      <c r="L110" s="338" t="s">
        <v>294</v>
      </c>
      <c r="M110" s="338"/>
      <c r="N110" s="338"/>
      <c r="O110" s="338"/>
      <c r="P110" s="338" t="s">
        <v>304</v>
      </c>
      <c r="Q110" s="338"/>
      <c r="R110" s="338"/>
      <c r="S110" s="338"/>
      <c r="T110" s="338"/>
      <c r="U110" s="338"/>
      <c r="V110" s="338"/>
      <c r="W110" s="338"/>
      <c r="X110" s="338"/>
      <c r="Y110" s="355" t="s">
        <v>961</v>
      </c>
      <c r="Z110" s="338"/>
      <c r="AA110" s="338"/>
      <c r="AB110" s="338"/>
      <c r="AC110" s="338"/>
      <c r="AD110" s="338"/>
      <c r="AE110" s="356" t="s">
        <v>685</v>
      </c>
      <c r="AF110" s="356" t="s">
        <v>684</v>
      </c>
      <c r="AG110" s="356"/>
      <c r="AH110" s="338"/>
      <c r="AI110" s="338"/>
      <c r="AJ110" s="338"/>
      <c r="AK110" s="338"/>
      <c r="AL110" s="338"/>
      <c r="AM110" s="338"/>
      <c r="AN110" s="336"/>
    </row>
    <row r="111" spans="1:40" ht="12" hidden="1" customHeight="1" x14ac:dyDescent="0.15">
      <c r="D111" s="338"/>
      <c r="E111" s="338"/>
      <c r="F111" s="338"/>
      <c r="G111" s="338"/>
      <c r="H111" s="338"/>
      <c r="I111" s="338"/>
      <c r="J111" s="355"/>
      <c r="K111" s="338"/>
      <c r="L111" s="355" t="s">
        <v>962</v>
      </c>
      <c r="M111" s="338"/>
      <c r="N111" s="338"/>
      <c r="O111" s="338"/>
      <c r="P111" s="338" t="s">
        <v>305</v>
      </c>
      <c r="Q111" s="338"/>
      <c r="R111" s="338"/>
      <c r="S111" s="338"/>
      <c r="T111" s="338"/>
      <c r="U111" s="338"/>
      <c r="V111" s="338"/>
      <c r="W111" s="338"/>
      <c r="X111" s="338"/>
      <c r="Y111" s="355" t="s">
        <v>963</v>
      </c>
      <c r="Z111" s="338"/>
      <c r="AA111" s="338"/>
      <c r="AB111" s="338"/>
      <c r="AC111" s="338"/>
      <c r="AD111" s="338"/>
      <c r="AE111" s="356" t="s">
        <v>686</v>
      </c>
      <c r="AF111" s="356" t="s">
        <v>687</v>
      </c>
      <c r="AG111" s="356"/>
      <c r="AH111" s="338"/>
      <c r="AI111" s="338"/>
      <c r="AJ111" s="338"/>
      <c r="AK111" s="338"/>
      <c r="AL111" s="338"/>
      <c r="AM111" s="338"/>
      <c r="AN111" s="336"/>
    </row>
    <row r="112" spans="1:40" ht="12" hidden="1" customHeight="1" x14ac:dyDescent="0.15">
      <c r="D112" s="338"/>
      <c r="E112" s="338"/>
      <c r="F112" s="338"/>
      <c r="G112" s="338"/>
      <c r="H112" s="338"/>
      <c r="I112" s="338"/>
      <c r="J112" s="338"/>
      <c r="K112" s="338"/>
      <c r="L112" s="338" t="s">
        <v>293</v>
      </c>
      <c r="M112" s="338"/>
      <c r="N112" s="338"/>
      <c r="O112" s="338"/>
      <c r="P112" s="338" t="s">
        <v>972</v>
      </c>
      <c r="Q112" s="338"/>
      <c r="R112" s="338"/>
      <c r="S112" s="338"/>
      <c r="T112" s="338"/>
      <c r="U112" s="338"/>
      <c r="V112" s="338"/>
      <c r="W112" s="338"/>
      <c r="X112" s="338"/>
      <c r="Y112" s="355" t="s">
        <v>964</v>
      </c>
      <c r="Z112" s="338"/>
      <c r="AA112" s="338"/>
      <c r="AB112" s="338"/>
      <c r="AC112" s="338"/>
      <c r="AD112" s="338"/>
      <c r="AE112" s="356" t="s">
        <v>688</v>
      </c>
      <c r="AF112" s="356" t="s">
        <v>689</v>
      </c>
      <c r="AG112" s="356"/>
      <c r="AH112" s="338"/>
      <c r="AI112" s="338"/>
      <c r="AJ112" s="338"/>
      <c r="AK112" s="338"/>
      <c r="AL112" s="338"/>
      <c r="AM112" s="338"/>
      <c r="AN112" s="336"/>
    </row>
    <row r="113" spans="4:40" ht="12" hidden="1" customHeight="1" x14ac:dyDescent="0.15">
      <c r="D113" s="338"/>
      <c r="E113" s="338"/>
      <c r="F113" s="338"/>
      <c r="G113" s="338"/>
      <c r="H113" s="338"/>
      <c r="I113" s="338"/>
      <c r="J113" s="338"/>
      <c r="K113" s="338"/>
      <c r="L113" s="338" t="s">
        <v>292</v>
      </c>
      <c r="M113" s="338"/>
      <c r="N113" s="338"/>
      <c r="O113" s="338"/>
      <c r="P113" s="338" t="s">
        <v>893</v>
      </c>
      <c r="Q113" s="338"/>
      <c r="R113" s="338"/>
      <c r="S113" s="338"/>
      <c r="T113" s="338"/>
      <c r="U113" s="338"/>
      <c r="V113" s="338"/>
      <c r="W113" s="338"/>
      <c r="X113" s="338"/>
      <c r="Y113" s="355" t="s">
        <v>965</v>
      </c>
      <c r="Z113" s="338"/>
      <c r="AA113" s="338"/>
      <c r="AB113" s="338"/>
      <c r="AC113" s="338"/>
      <c r="AD113" s="338"/>
      <c r="AE113" s="356" t="s">
        <v>690</v>
      </c>
      <c r="AF113" s="356" t="s">
        <v>689</v>
      </c>
      <c r="AG113" s="356"/>
      <c r="AH113" s="338"/>
      <c r="AI113" s="338"/>
      <c r="AJ113" s="338"/>
      <c r="AK113" s="338"/>
      <c r="AL113" s="338"/>
      <c r="AM113" s="338"/>
      <c r="AN113" s="336"/>
    </row>
    <row r="114" spans="4:40" ht="12" hidden="1" customHeight="1" x14ac:dyDescent="0.15">
      <c r="D114" s="338"/>
      <c r="E114" s="338"/>
      <c r="F114" s="338"/>
      <c r="G114" s="338"/>
      <c r="H114" s="338"/>
      <c r="I114" s="338"/>
      <c r="J114" s="338"/>
      <c r="K114" s="338"/>
      <c r="L114" s="338" t="s">
        <v>460</v>
      </c>
      <c r="M114" s="338"/>
      <c r="N114" s="338"/>
      <c r="O114" s="338"/>
      <c r="P114" s="338" t="s">
        <v>973</v>
      </c>
      <c r="Q114" s="338"/>
      <c r="R114" s="338"/>
      <c r="S114" s="338"/>
      <c r="T114" s="338"/>
      <c r="U114" s="338"/>
      <c r="V114" s="338"/>
      <c r="W114" s="338"/>
      <c r="X114" s="338"/>
      <c r="Y114" s="355" t="s">
        <v>966</v>
      </c>
      <c r="Z114" s="338"/>
      <c r="AA114" s="338"/>
      <c r="AB114" s="338"/>
      <c r="AC114" s="338"/>
      <c r="AD114" s="338"/>
      <c r="AE114" s="356" t="s">
        <v>691</v>
      </c>
      <c r="AF114" s="356" t="s">
        <v>689</v>
      </c>
      <c r="AG114" s="356"/>
      <c r="AH114" s="338"/>
      <c r="AI114" s="338"/>
      <c r="AJ114" s="338"/>
      <c r="AK114" s="338"/>
      <c r="AL114" s="338"/>
      <c r="AM114" s="338"/>
      <c r="AN114" s="336"/>
    </row>
    <row r="115" spans="4:40" ht="12" hidden="1" customHeight="1" x14ac:dyDescent="0.15">
      <c r="D115" s="338"/>
      <c r="E115" s="338"/>
      <c r="F115" s="338"/>
      <c r="G115" s="338"/>
      <c r="H115" s="338"/>
      <c r="I115" s="338"/>
      <c r="J115" s="338"/>
      <c r="K115" s="338"/>
      <c r="L115" s="338" t="s">
        <v>289</v>
      </c>
      <c r="M115" s="338"/>
      <c r="N115" s="338"/>
      <c r="O115" s="338"/>
      <c r="P115" s="338" t="s">
        <v>796</v>
      </c>
      <c r="Q115" s="338"/>
      <c r="R115" s="338"/>
      <c r="S115" s="338"/>
      <c r="T115" s="338"/>
      <c r="U115" s="338"/>
      <c r="V115" s="338"/>
      <c r="W115" s="338"/>
      <c r="X115" s="338"/>
      <c r="Y115" s="338"/>
      <c r="Z115" s="338"/>
      <c r="AA115" s="338"/>
      <c r="AB115" s="338"/>
      <c r="AC115" s="338"/>
      <c r="AD115" s="338"/>
      <c r="AE115" s="356" t="s">
        <v>692</v>
      </c>
      <c r="AF115" s="356" t="s">
        <v>689</v>
      </c>
      <c r="AG115" s="356"/>
      <c r="AH115" s="338"/>
      <c r="AI115" s="338"/>
      <c r="AJ115" s="338"/>
      <c r="AK115" s="338"/>
      <c r="AL115" s="338"/>
      <c r="AM115" s="338"/>
      <c r="AN115" s="336"/>
    </row>
    <row r="116" spans="4:40" ht="12" hidden="1" customHeight="1" x14ac:dyDescent="0.15">
      <c r="D116" s="338"/>
      <c r="E116" s="338"/>
      <c r="F116" s="338"/>
      <c r="G116" s="338"/>
      <c r="H116" s="338"/>
      <c r="I116" s="338"/>
      <c r="J116" s="338"/>
      <c r="K116" s="338"/>
      <c r="L116" s="338" t="s">
        <v>571</v>
      </c>
      <c r="M116" s="338"/>
      <c r="N116" s="338"/>
      <c r="O116" s="338"/>
      <c r="P116" s="338" t="s">
        <v>795</v>
      </c>
      <c r="Q116" s="338"/>
      <c r="R116" s="338"/>
      <c r="S116" s="338"/>
      <c r="T116" s="338"/>
      <c r="U116" s="338"/>
      <c r="V116" s="338"/>
      <c r="W116" s="338"/>
      <c r="X116" s="338"/>
      <c r="Y116" s="338"/>
      <c r="Z116" s="338"/>
      <c r="AA116" s="338"/>
      <c r="AB116" s="338"/>
      <c r="AC116" s="338"/>
      <c r="AD116" s="338"/>
      <c r="AE116" s="356" t="s">
        <v>693</v>
      </c>
      <c r="AF116" s="356" t="s">
        <v>694</v>
      </c>
      <c r="AG116" s="356"/>
      <c r="AH116" s="338"/>
      <c r="AI116" s="338"/>
      <c r="AJ116" s="338"/>
      <c r="AK116" s="338"/>
      <c r="AL116" s="338"/>
      <c r="AM116" s="338"/>
      <c r="AN116" s="336"/>
    </row>
    <row r="117" spans="4:40" ht="12" hidden="1" customHeight="1" x14ac:dyDescent="0.15">
      <c r="D117" s="338"/>
      <c r="E117" s="338"/>
      <c r="F117" s="338"/>
      <c r="G117" s="338"/>
      <c r="H117" s="338"/>
      <c r="I117" s="338"/>
      <c r="J117" s="355"/>
      <c r="K117" s="338"/>
      <c r="L117" s="355" t="s">
        <v>967</v>
      </c>
      <c r="M117" s="338"/>
      <c r="N117" s="338"/>
      <c r="O117" s="338"/>
      <c r="P117" s="338" t="s">
        <v>187</v>
      </c>
      <c r="Q117" s="338"/>
      <c r="R117" s="338"/>
      <c r="S117" s="338"/>
      <c r="T117" s="338"/>
      <c r="U117" s="338"/>
      <c r="V117" s="338"/>
      <c r="W117" s="338"/>
      <c r="X117" s="338"/>
      <c r="Y117" s="338"/>
      <c r="Z117" s="338"/>
      <c r="AA117" s="338"/>
      <c r="AB117" s="338"/>
      <c r="AC117" s="338"/>
      <c r="AD117" s="338"/>
      <c r="AE117" s="356" t="s">
        <v>695</v>
      </c>
      <c r="AF117" s="356" t="s">
        <v>694</v>
      </c>
      <c r="AG117" s="356"/>
      <c r="AH117" s="338"/>
      <c r="AI117" s="338"/>
      <c r="AJ117" s="338"/>
      <c r="AK117" s="338"/>
      <c r="AL117" s="338"/>
      <c r="AM117" s="338"/>
      <c r="AN117" s="336"/>
    </row>
    <row r="118" spans="4:40" ht="16.2" hidden="1" x14ac:dyDescent="0.15">
      <c r="D118" s="338"/>
      <c r="E118" s="338"/>
      <c r="F118" s="338"/>
      <c r="G118" s="338"/>
      <c r="H118" s="338"/>
      <c r="I118" s="338"/>
      <c r="J118" s="355"/>
      <c r="K118" s="338"/>
      <c r="L118" s="355" t="s">
        <v>968</v>
      </c>
      <c r="M118" s="338"/>
      <c r="N118" s="338"/>
      <c r="O118" s="338"/>
      <c r="P118" s="355" t="s">
        <v>974</v>
      </c>
      <c r="Q118" s="338"/>
      <c r="R118" s="338"/>
      <c r="S118" s="338"/>
      <c r="T118" s="338"/>
      <c r="U118" s="338"/>
      <c r="V118" s="338"/>
      <c r="W118" s="338"/>
      <c r="X118" s="338"/>
      <c r="Y118" s="338"/>
      <c r="Z118" s="338"/>
      <c r="AA118" s="338"/>
      <c r="AB118" s="338"/>
      <c r="AC118" s="338"/>
      <c r="AD118" s="338"/>
      <c r="AE118" s="356" t="s">
        <v>696</v>
      </c>
      <c r="AF118" s="356" t="s">
        <v>697</v>
      </c>
      <c r="AG118" s="356"/>
      <c r="AH118" s="338"/>
      <c r="AI118" s="338"/>
      <c r="AJ118" s="338"/>
      <c r="AK118" s="338"/>
      <c r="AL118" s="338"/>
      <c r="AM118" s="338"/>
      <c r="AN118" s="336"/>
    </row>
    <row r="119" spans="4:40" hidden="1" x14ac:dyDescent="0.15">
      <c r="D119" s="338"/>
      <c r="E119" s="338"/>
      <c r="F119" s="338"/>
      <c r="G119" s="338"/>
      <c r="H119" s="338"/>
      <c r="I119" s="338"/>
      <c r="J119" s="338"/>
      <c r="K119" s="338"/>
      <c r="L119" s="338"/>
      <c r="M119" s="338"/>
      <c r="N119" s="338"/>
      <c r="O119" s="338"/>
      <c r="P119" s="338" t="s">
        <v>789</v>
      </c>
      <c r="Q119" s="338"/>
      <c r="R119" s="338"/>
      <c r="S119" s="338"/>
      <c r="T119" s="338"/>
      <c r="U119" s="338"/>
      <c r="V119" s="338"/>
      <c r="W119" s="338"/>
      <c r="X119" s="338"/>
      <c r="Y119" s="338"/>
      <c r="Z119" s="338"/>
      <c r="AA119" s="338"/>
      <c r="AB119" s="338"/>
      <c r="AC119" s="338"/>
      <c r="AD119" s="338"/>
      <c r="AE119" s="356" t="s">
        <v>698</v>
      </c>
      <c r="AF119" s="356" t="s">
        <v>699</v>
      </c>
      <c r="AG119" s="356"/>
      <c r="AH119" s="338"/>
      <c r="AI119" s="338"/>
      <c r="AJ119" s="338"/>
      <c r="AK119" s="338"/>
      <c r="AL119" s="338"/>
      <c r="AM119" s="338"/>
      <c r="AN119" s="336"/>
    </row>
    <row r="120" spans="4:40" hidden="1" x14ac:dyDescent="0.15">
      <c r="D120" s="338"/>
      <c r="E120" s="338"/>
      <c r="F120" s="338"/>
      <c r="G120" s="338"/>
      <c r="H120" s="338"/>
      <c r="I120" s="338"/>
      <c r="J120" s="338"/>
      <c r="K120" s="338"/>
      <c r="L120" s="338"/>
      <c r="M120" s="338"/>
      <c r="N120" s="338"/>
      <c r="O120" s="338"/>
      <c r="P120" s="338" t="s">
        <v>457</v>
      </c>
      <c r="Q120" s="338"/>
      <c r="R120" s="338"/>
      <c r="S120" s="338"/>
      <c r="T120" s="338"/>
      <c r="U120" s="338"/>
      <c r="V120" s="338"/>
      <c r="W120" s="338"/>
      <c r="X120" s="338"/>
      <c r="Y120" s="338"/>
      <c r="Z120" s="338"/>
      <c r="AA120" s="338"/>
      <c r="AB120" s="338"/>
      <c r="AC120" s="338"/>
      <c r="AD120" s="338"/>
      <c r="AE120" s="356" t="s">
        <v>700</v>
      </c>
      <c r="AF120" s="356" t="s">
        <v>699</v>
      </c>
      <c r="AG120" s="356"/>
      <c r="AH120" s="338"/>
      <c r="AI120" s="338"/>
      <c r="AJ120" s="338"/>
      <c r="AK120" s="338"/>
      <c r="AL120" s="338"/>
      <c r="AM120" s="338"/>
      <c r="AN120" s="336"/>
    </row>
    <row r="121" spans="4:40" hidden="1" x14ac:dyDescent="0.15">
      <c r="D121" s="338"/>
      <c r="E121" s="338"/>
      <c r="F121" s="338"/>
      <c r="G121" s="338"/>
      <c r="H121" s="338"/>
      <c r="I121" s="338"/>
      <c r="J121" s="338"/>
      <c r="K121" s="338"/>
      <c r="L121" s="338"/>
      <c r="M121" s="338"/>
      <c r="N121" s="338"/>
      <c r="O121" s="338"/>
      <c r="P121" s="355" t="s">
        <v>969</v>
      </c>
      <c r="Q121" s="338"/>
      <c r="R121" s="338"/>
      <c r="S121" s="338"/>
      <c r="T121" s="338"/>
      <c r="U121" s="338"/>
      <c r="V121" s="338"/>
      <c r="W121" s="338"/>
      <c r="X121" s="338"/>
      <c r="Y121" s="338"/>
      <c r="Z121" s="338"/>
      <c r="AA121" s="338"/>
      <c r="AB121" s="338"/>
      <c r="AC121" s="338"/>
      <c r="AD121" s="338"/>
      <c r="AE121" s="356" t="s">
        <v>701</v>
      </c>
      <c r="AF121" s="356" t="s">
        <v>699</v>
      </c>
      <c r="AG121" s="356"/>
      <c r="AH121" s="338"/>
      <c r="AI121" s="338"/>
      <c r="AJ121" s="338"/>
      <c r="AK121" s="338"/>
      <c r="AL121" s="338"/>
      <c r="AM121" s="338"/>
      <c r="AN121" s="336"/>
    </row>
    <row r="122" spans="4:40" hidden="1" x14ac:dyDescent="0.15">
      <c r="D122" s="338"/>
      <c r="E122" s="338"/>
      <c r="F122" s="338"/>
      <c r="G122" s="338"/>
      <c r="H122" s="338"/>
      <c r="I122" s="338"/>
      <c r="J122" s="338"/>
      <c r="K122" s="338"/>
      <c r="L122" s="338"/>
      <c r="M122" s="338"/>
      <c r="N122" s="338"/>
      <c r="O122" s="338"/>
      <c r="P122" s="355" t="s">
        <v>970</v>
      </c>
      <c r="Q122" s="338"/>
      <c r="R122" s="338"/>
      <c r="S122" s="338"/>
      <c r="T122" s="338"/>
      <c r="U122" s="338"/>
      <c r="V122" s="338"/>
      <c r="W122" s="338"/>
      <c r="X122" s="338"/>
      <c r="Y122" s="338"/>
      <c r="Z122" s="338"/>
      <c r="AA122" s="338"/>
      <c r="AB122" s="338"/>
      <c r="AC122" s="338"/>
      <c r="AD122" s="338"/>
      <c r="AE122" s="356" t="s">
        <v>702</v>
      </c>
      <c r="AF122" s="356" t="s">
        <v>699</v>
      </c>
      <c r="AG122" s="356"/>
      <c r="AH122" s="338"/>
      <c r="AI122" s="338"/>
      <c r="AJ122" s="338"/>
      <c r="AK122" s="338"/>
      <c r="AL122" s="338"/>
      <c r="AM122" s="338"/>
      <c r="AN122" s="336"/>
    </row>
    <row r="123" spans="4:40" hidden="1" x14ac:dyDescent="0.15">
      <c r="D123" s="336"/>
      <c r="E123" s="336"/>
      <c r="F123" s="336"/>
      <c r="G123" s="336"/>
      <c r="H123" s="336"/>
      <c r="I123" s="336"/>
      <c r="J123" s="336"/>
      <c r="K123" s="336"/>
      <c r="L123" s="336"/>
      <c r="M123" s="336"/>
      <c r="N123" s="336"/>
      <c r="O123" s="336"/>
      <c r="P123" s="355" t="s">
        <v>971</v>
      </c>
      <c r="Q123" s="336"/>
      <c r="R123" s="336"/>
      <c r="S123" s="336"/>
      <c r="T123" s="336"/>
      <c r="U123" s="336"/>
      <c r="V123" s="336"/>
      <c r="W123" s="336"/>
      <c r="X123" s="336"/>
      <c r="Y123" s="5"/>
      <c r="Z123" s="5"/>
      <c r="AA123" s="5"/>
      <c r="AB123" s="5"/>
      <c r="AC123" s="5"/>
      <c r="AD123" s="5"/>
      <c r="AE123" s="5" t="s">
        <v>703</v>
      </c>
      <c r="AF123" s="5" t="s">
        <v>699</v>
      </c>
      <c r="AG123" s="336"/>
      <c r="AH123" s="336"/>
      <c r="AI123" s="336"/>
      <c r="AJ123" s="336"/>
      <c r="AK123" s="336"/>
      <c r="AL123" s="336"/>
      <c r="AM123" s="336"/>
      <c r="AN123" s="336"/>
    </row>
    <row r="124" spans="4:40" hidden="1" x14ac:dyDescent="0.15">
      <c r="D124" s="336"/>
      <c r="E124" s="336"/>
      <c r="F124" s="336"/>
      <c r="G124" s="336"/>
      <c r="H124" s="336"/>
      <c r="I124" s="336"/>
      <c r="J124" s="336"/>
      <c r="K124" s="336"/>
      <c r="L124" s="336"/>
      <c r="M124" s="336"/>
      <c r="N124" s="336"/>
      <c r="O124" s="336"/>
      <c r="P124" s="355" t="s">
        <v>851</v>
      </c>
      <c r="Q124" s="336"/>
      <c r="R124" s="336"/>
      <c r="S124" s="336"/>
      <c r="T124" s="336"/>
      <c r="U124" s="336"/>
      <c r="V124" s="336"/>
      <c r="W124" s="336"/>
      <c r="X124" s="336"/>
      <c r="Y124" s="5"/>
      <c r="Z124" s="5"/>
      <c r="AA124" s="5"/>
      <c r="AB124" s="5"/>
      <c r="AC124" s="5"/>
      <c r="AD124" s="5"/>
      <c r="AE124" s="5" t="s">
        <v>704</v>
      </c>
      <c r="AF124" s="5" t="s">
        <v>699</v>
      </c>
      <c r="AG124" s="336"/>
      <c r="AH124" s="336"/>
      <c r="AI124" s="336"/>
      <c r="AJ124" s="336"/>
      <c r="AK124" s="336"/>
      <c r="AL124" s="336"/>
      <c r="AM124" s="336"/>
      <c r="AN124" s="336"/>
    </row>
    <row r="125" spans="4:40" hidden="1" x14ac:dyDescent="0.15">
      <c r="D125" s="336"/>
      <c r="E125" s="336"/>
      <c r="F125" s="336"/>
      <c r="G125" s="336"/>
      <c r="H125" s="336"/>
      <c r="I125" s="336"/>
      <c r="J125" s="336"/>
      <c r="K125" s="336"/>
      <c r="L125" s="336"/>
      <c r="M125" s="336"/>
      <c r="N125" s="336"/>
      <c r="O125" s="336"/>
      <c r="P125" s="336"/>
      <c r="Q125" s="336"/>
      <c r="R125" s="336"/>
      <c r="S125" s="336"/>
      <c r="T125" s="336"/>
      <c r="U125" s="336"/>
      <c r="V125" s="336"/>
      <c r="W125" s="336"/>
      <c r="X125" s="336"/>
      <c r="Y125" s="5"/>
      <c r="Z125" s="5"/>
      <c r="AA125" s="5"/>
      <c r="AB125" s="5"/>
      <c r="AC125" s="5"/>
      <c r="AD125" s="5"/>
      <c r="AE125" s="5" t="s">
        <v>705</v>
      </c>
      <c r="AF125" s="5" t="s">
        <v>699</v>
      </c>
      <c r="AG125" s="336"/>
      <c r="AH125" s="336"/>
      <c r="AI125" s="336"/>
      <c r="AJ125" s="336"/>
      <c r="AK125" s="336"/>
      <c r="AL125" s="336"/>
      <c r="AM125" s="336"/>
      <c r="AN125" s="336"/>
    </row>
    <row r="126" spans="4:40" hidden="1" x14ac:dyDescent="0.15">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5"/>
      <c r="Z126" s="5"/>
      <c r="AA126" s="5"/>
      <c r="AB126" s="5"/>
      <c r="AC126" s="5"/>
      <c r="AD126" s="5"/>
      <c r="AE126" s="5" t="s">
        <v>706</v>
      </c>
      <c r="AF126" s="5" t="s">
        <v>699</v>
      </c>
      <c r="AG126" s="336"/>
      <c r="AH126" s="336"/>
      <c r="AI126" s="336"/>
      <c r="AJ126" s="336"/>
      <c r="AK126" s="336"/>
      <c r="AL126" s="336"/>
      <c r="AM126" s="336"/>
      <c r="AN126" s="336"/>
    </row>
    <row r="127" spans="4:40" hidden="1" x14ac:dyDescent="0.15">
      <c r="D127" s="336"/>
      <c r="E127" s="336"/>
      <c r="F127" s="336"/>
      <c r="G127" s="336"/>
      <c r="H127" s="336"/>
      <c r="I127" s="336"/>
      <c r="J127" s="336"/>
      <c r="K127" s="336"/>
      <c r="L127" s="336"/>
      <c r="M127" s="336"/>
      <c r="N127" s="336"/>
      <c r="O127" s="336"/>
      <c r="P127" s="336"/>
      <c r="Q127" s="336"/>
      <c r="R127" s="336"/>
      <c r="S127" s="336"/>
      <c r="T127" s="336"/>
      <c r="U127" s="336"/>
      <c r="V127" s="336"/>
      <c r="W127" s="336"/>
      <c r="X127" s="336"/>
      <c r="Y127" s="5"/>
      <c r="Z127" s="5"/>
      <c r="AA127" s="5"/>
      <c r="AB127" s="5"/>
      <c r="AC127" s="5"/>
      <c r="AD127" s="5"/>
      <c r="AE127" s="5" t="s">
        <v>707</v>
      </c>
      <c r="AF127" s="5" t="s">
        <v>708</v>
      </c>
      <c r="AG127" s="336"/>
      <c r="AH127" s="336"/>
      <c r="AI127" s="336"/>
      <c r="AJ127" s="336"/>
      <c r="AK127" s="336"/>
      <c r="AL127" s="336"/>
      <c r="AM127" s="336"/>
      <c r="AN127" s="336"/>
    </row>
    <row r="128" spans="4:40" hidden="1" x14ac:dyDescent="0.15">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5"/>
      <c r="Z128" s="5"/>
      <c r="AA128" s="5"/>
      <c r="AB128" s="5"/>
      <c r="AC128" s="5"/>
      <c r="AD128" s="5"/>
      <c r="AE128" s="5" t="s">
        <v>709</v>
      </c>
      <c r="AF128" s="5" t="s">
        <v>710</v>
      </c>
      <c r="AG128" s="336"/>
      <c r="AH128" s="336"/>
      <c r="AI128" s="336"/>
      <c r="AJ128" s="336"/>
      <c r="AK128" s="336"/>
      <c r="AL128" s="336"/>
      <c r="AM128" s="336"/>
      <c r="AN128" s="336"/>
    </row>
    <row r="129" spans="4:40" hidden="1" x14ac:dyDescent="0.15">
      <c r="D129" s="336"/>
      <c r="E129" s="336"/>
      <c r="F129" s="336"/>
      <c r="G129" s="336"/>
      <c r="H129" s="336"/>
      <c r="I129" s="336"/>
      <c r="J129" s="336"/>
      <c r="K129" s="336"/>
      <c r="L129" s="336"/>
      <c r="M129" s="336"/>
      <c r="N129" s="336"/>
      <c r="O129" s="336"/>
      <c r="P129" s="336"/>
      <c r="Q129" s="336"/>
      <c r="R129" s="336"/>
      <c r="S129" s="336"/>
      <c r="T129" s="336"/>
      <c r="U129" s="336"/>
      <c r="V129" s="336"/>
      <c r="W129" s="336"/>
      <c r="X129" s="336"/>
      <c r="Y129" s="5"/>
      <c r="Z129" s="5"/>
      <c r="AA129" s="5"/>
      <c r="AB129" s="5"/>
      <c r="AC129" s="5"/>
      <c r="AD129" s="5"/>
      <c r="AE129" s="5" t="s">
        <v>711</v>
      </c>
      <c r="AF129" s="5" t="s">
        <v>712</v>
      </c>
      <c r="AG129" s="336"/>
      <c r="AH129" s="336"/>
      <c r="AI129" s="336"/>
      <c r="AJ129" s="336"/>
      <c r="AK129" s="336"/>
      <c r="AL129" s="336"/>
      <c r="AM129" s="336"/>
      <c r="AN129" s="336"/>
    </row>
    <row r="130" spans="4:40" hidden="1" x14ac:dyDescent="0.15">
      <c r="D130" s="336"/>
      <c r="E130" s="336"/>
      <c r="F130" s="336"/>
      <c r="G130" s="336"/>
      <c r="H130" s="336"/>
      <c r="I130" s="336"/>
      <c r="J130" s="336"/>
      <c r="K130" s="336"/>
      <c r="L130" s="336"/>
      <c r="M130" s="336"/>
      <c r="N130" s="336"/>
      <c r="O130" s="336"/>
      <c r="P130" s="336"/>
      <c r="Q130" s="336"/>
      <c r="R130" s="336"/>
      <c r="S130" s="336"/>
      <c r="T130" s="336"/>
      <c r="U130" s="336"/>
      <c r="V130" s="336"/>
      <c r="W130" s="336"/>
      <c r="X130" s="336"/>
      <c r="Y130" s="5"/>
      <c r="Z130" s="5"/>
      <c r="AA130" s="5"/>
      <c r="AB130" s="5"/>
      <c r="AC130" s="5"/>
      <c r="AD130" s="5"/>
      <c r="AE130" s="5" t="s">
        <v>713</v>
      </c>
      <c r="AF130" s="5" t="s">
        <v>712</v>
      </c>
      <c r="AG130" s="336"/>
      <c r="AH130" s="336"/>
      <c r="AI130" s="336"/>
      <c r="AJ130" s="336"/>
      <c r="AK130" s="336"/>
      <c r="AL130" s="336"/>
      <c r="AM130" s="336"/>
      <c r="AN130" s="336"/>
    </row>
    <row r="131" spans="4:40" hidden="1" x14ac:dyDescent="0.15">
      <c r="D131" s="336"/>
      <c r="E131" s="336"/>
      <c r="F131" s="336"/>
      <c r="G131" s="336"/>
      <c r="H131" s="336"/>
      <c r="I131" s="336"/>
      <c r="J131" s="336"/>
      <c r="K131" s="336"/>
      <c r="L131" s="336"/>
      <c r="M131" s="336"/>
      <c r="N131" s="336"/>
      <c r="O131" s="336"/>
      <c r="P131" s="336"/>
      <c r="Q131" s="336"/>
      <c r="R131" s="336"/>
      <c r="S131" s="336"/>
      <c r="T131" s="336"/>
      <c r="U131" s="336"/>
      <c r="V131" s="336"/>
      <c r="W131" s="336"/>
      <c r="X131" s="336"/>
      <c r="Y131" s="5"/>
      <c r="Z131" s="5"/>
      <c r="AA131" s="5"/>
      <c r="AB131" s="5"/>
      <c r="AC131" s="5"/>
      <c r="AD131" s="5"/>
      <c r="AE131" s="5" t="s">
        <v>714</v>
      </c>
      <c r="AF131" s="5" t="s">
        <v>712</v>
      </c>
      <c r="AG131" s="336"/>
      <c r="AH131" s="336"/>
      <c r="AI131" s="336"/>
      <c r="AJ131" s="336"/>
      <c r="AK131" s="336"/>
      <c r="AL131" s="336"/>
      <c r="AM131" s="336"/>
      <c r="AN131" s="336"/>
    </row>
    <row r="132" spans="4:40" hidden="1" x14ac:dyDescent="0.15">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5"/>
      <c r="Z132" s="5"/>
      <c r="AA132" s="5"/>
      <c r="AB132" s="5"/>
      <c r="AC132" s="5"/>
      <c r="AD132" s="5"/>
      <c r="AE132" s="5" t="s">
        <v>715</v>
      </c>
      <c r="AF132" s="5" t="s">
        <v>712</v>
      </c>
      <c r="AG132" s="336"/>
      <c r="AH132" s="336"/>
      <c r="AI132" s="336"/>
      <c r="AJ132" s="336"/>
      <c r="AK132" s="336"/>
      <c r="AL132" s="336"/>
      <c r="AM132" s="336"/>
      <c r="AN132" s="336"/>
    </row>
    <row r="133" spans="4:40" hidden="1" x14ac:dyDescent="0.15">
      <c r="D133" s="336"/>
      <c r="E133" s="336"/>
      <c r="F133" s="336"/>
      <c r="G133" s="336"/>
      <c r="H133" s="336"/>
      <c r="I133" s="336"/>
      <c r="J133" s="336"/>
      <c r="K133" s="336"/>
      <c r="L133" s="336"/>
      <c r="M133" s="336"/>
      <c r="N133" s="336"/>
      <c r="O133" s="336"/>
      <c r="P133" s="336"/>
      <c r="Q133" s="336"/>
      <c r="R133" s="336"/>
      <c r="S133" s="336"/>
      <c r="T133" s="336"/>
      <c r="U133" s="336"/>
      <c r="V133" s="336"/>
      <c r="W133" s="336"/>
      <c r="X133" s="336"/>
      <c r="Y133" s="5"/>
      <c r="Z133" s="5"/>
      <c r="AA133" s="5"/>
      <c r="AB133" s="5"/>
      <c r="AC133" s="5"/>
      <c r="AD133" s="5"/>
      <c r="AE133" s="5" t="s">
        <v>716</v>
      </c>
      <c r="AF133" s="5" t="s">
        <v>712</v>
      </c>
      <c r="AG133" s="336"/>
      <c r="AH133" s="336"/>
      <c r="AI133" s="336"/>
      <c r="AJ133" s="336"/>
      <c r="AK133" s="336"/>
      <c r="AL133" s="336"/>
      <c r="AM133" s="336"/>
      <c r="AN133" s="336"/>
    </row>
    <row r="134" spans="4:40" hidden="1" x14ac:dyDescent="0.15">
      <c r="D134" s="336"/>
      <c r="E134" s="336"/>
      <c r="F134" s="336"/>
      <c r="G134" s="336"/>
      <c r="H134" s="336"/>
      <c r="I134" s="336"/>
      <c r="J134" s="336"/>
      <c r="K134" s="336"/>
      <c r="L134" s="336"/>
      <c r="M134" s="336"/>
      <c r="N134" s="336"/>
      <c r="O134" s="336"/>
      <c r="P134" s="336"/>
      <c r="Q134" s="336"/>
      <c r="R134" s="336"/>
      <c r="S134" s="336"/>
      <c r="T134" s="336"/>
      <c r="U134" s="336"/>
      <c r="V134" s="336"/>
      <c r="W134" s="336"/>
      <c r="X134" s="336"/>
      <c r="Y134" s="5"/>
      <c r="Z134" s="5"/>
      <c r="AA134" s="5"/>
      <c r="AB134" s="5"/>
      <c r="AC134" s="5"/>
      <c r="AD134" s="5"/>
      <c r="AE134" s="5" t="s">
        <v>717</v>
      </c>
      <c r="AF134" s="5" t="s">
        <v>718</v>
      </c>
      <c r="AG134" s="336"/>
      <c r="AH134" s="336"/>
      <c r="AI134" s="336"/>
      <c r="AJ134" s="336"/>
      <c r="AK134" s="336"/>
      <c r="AL134" s="336"/>
      <c r="AM134" s="336"/>
      <c r="AN134" s="336"/>
    </row>
    <row r="135" spans="4:40" hidden="1" x14ac:dyDescent="0.15">
      <c r="D135" s="336"/>
      <c r="E135" s="336"/>
      <c r="F135" s="336"/>
      <c r="G135" s="336"/>
      <c r="H135" s="336"/>
      <c r="I135" s="336"/>
      <c r="J135" s="336"/>
      <c r="K135" s="336"/>
      <c r="L135" s="336"/>
      <c r="M135" s="336"/>
      <c r="N135" s="336"/>
      <c r="O135" s="336"/>
      <c r="P135" s="336"/>
      <c r="Q135" s="336"/>
      <c r="R135" s="336"/>
      <c r="S135" s="336"/>
      <c r="T135" s="336"/>
      <c r="U135" s="336"/>
      <c r="V135" s="336"/>
      <c r="W135" s="336"/>
      <c r="X135" s="336"/>
      <c r="Y135" s="5"/>
      <c r="Z135" s="5"/>
      <c r="AA135" s="5"/>
      <c r="AB135" s="5"/>
      <c r="AC135" s="5"/>
      <c r="AD135" s="5"/>
      <c r="AE135" s="5" t="s">
        <v>719</v>
      </c>
      <c r="AF135" s="5" t="s">
        <v>718</v>
      </c>
      <c r="AG135" s="336"/>
      <c r="AH135" s="336"/>
      <c r="AI135" s="336"/>
      <c r="AJ135" s="336"/>
      <c r="AK135" s="336"/>
      <c r="AL135" s="336"/>
      <c r="AM135" s="336"/>
      <c r="AN135" s="336"/>
    </row>
    <row r="136" spans="4:40" hidden="1" x14ac:dyDescent="0.15">
      <c r="D136" s="336"/>
      <c r="E136" s="336"/>
      <c r="F136" s="336"/>
      <c r="G136" s="336"/>
      <c r="H136" s="336"/>
      <c r="I136" s="336"/>
      <c r="J136" s="336"/>
      <c r="K136" s="336"/>
      <c r="L136" s="336"/>
      <c r="M136" s="336"/>
      <c r="N136" s="336"/>
      <c r="O136" s="336"/>
      <c r="P136" s="336"/>
      <c r="Q136" s="336"/>
      <c r="R136" s="336"/>
      <c r="S136" s="336"/>
      <c r="T136" s="336"/>
      <c r="U136" s="336"/>
      <c r="V136" s="336"/>
      <c r="W136" s="336"/>
      <c r="X136" s="336"/>
      <c r="Y136" s="5"/>
      <c r="Z136" s="5"/>
      <c r="AA136" s="5"/>
      <c r="AB136" s="5"/>
      <c r="AC136" s="5"/>
      <c r="AD136" s="5"/>
      <c r="AE136" s="5" t="s">
        <v>720</v>
      </c>
      <c r="AF136" s="5" t="s">
        <v>721</v>
      </c>
      <c r="AG136" s="336"/>
      <c r="AH136" s="336"/>
      <c r="AI136" s="336"/>
      <c r="AJ136" s="336"/>
      <c r="AK136" s="336"/>
      <c r="AL136" s="336"/>
      <c r="AM136" s="336"/>
      <c r="AN136" s="336"/>
    </row>
    <row r="137" spans="4:40" hidden="1" x14ac:dyDescent="0.15">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5"/>
      <c r="Z137" s="5"/>
      <c r="AA137" s="5"/>
      <c r="AB137" s="5"/>
      <c r="AC137" s="5"/>
      <c r="AD137" s="5"/>
      <c r="AE137" s="5" t="s">
        <v>722</v>
      </c>
      <c r="AF137" s="5" t="s">
        <v>721</v>
      </c>
      <c r="AG137" s="336"/>
      <c r="AH137" s="336"/>
      <c r="AI137" s="336"/>
      <c r="AJ137" s="336"/>
      <c r="AK137" s="336"/>
      <c r="AL137" s="336"/>
      <c r="AM137" s="336"/>
      <c r="AN137" s="336"/>
    </row>
    <row r="138" spans="4:40" hidden="1" x14ac:dyDescent="0.15">
      <c r="D138" s="336"/>
      <c r="E138" s="336"/>
      <c r="F138" s="336"/>
      <c r="G138" s="336"/>
      <c r="H138" s="336"/>
      <c r="I138" s="336"/>
      <c r="J138" s="336"/>
      <c r="K138" s="336"/>
      <c r="L138" s="336"/>
      <c r="M138" s="336"/>
      <c r="N138" s="336"/>
      <c r="O138" s="336"/>
      <c r="P138" s="336"/>
      <c r="Q138" s="336"/>
      <c r="R138" s="336"/>
      <c r="S138" s="336"/>
      <c r="T138" s="336"/>
      <c r="U138" s="336"/>
      <c r="V138" s="336"/>
      <c r="W138" s="336"/>
      <c r="X138" s="336"/>
      <c r="Y138" s="5"/>
      <c r="Z138" s="5"/>
      <c r="AA138" s="5"/>
      <c r="AB138" s="5"/>
      <c r="AC138" s="5"/>
      <c r="AD138" s="5"/>
      <c r="AE138" s="5" t="s">
        <v>723</v>
      </c>
      <c r="AF138" s="5" t="s">
        <v>724</v>
      </c>
      <c r="AG138" s="336"/>
      <c r="AH138" s="336"/>
      <c r="AI138" s="336"/>
      <c r="AJ138" s="336"/>
      <c r="AK138" s="336"/>
      <c r="AL138" s="336"/>
      <c r="AM138" s="336"/>
      <c r="AN138" s="336"/>
    </row>
    <row r="139" spans="4:40" hidden="1" x14ac:dyDescent="0.15">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5"/>
      <c r="Z139" s="5"/>
      <c r="AA139" s="5"/>
      <c r="AB139" s="5"/>
      <c r="AC139" s="5"/>
      <c r="AD139" s="5"/>
      <c r="AE139" s="5" t="s">
        <v>725</v>
      </c>
      <c r="AF139" s="5" t="s">
        <v>726</v>
      </c>
      <c r="AG139" s="336"/>
      <c r="AH139" s="336"/>
      <c r="AI139" s="336"/>
      <c r="AJ139" s="336"/>
      <c r="AK139" s="336"/>
      <c r="AL139" s="336"/>
      <c r="AM139" s="336"/>
      <c r="AN139" s="336"/>
    </row>
    <row r="140" spans="4:40" hidden="1" x14ac:dyDescent="0.15">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5"/>
      <c r="Z140" s="5"/>
      <c r="AA140" s="5"/>
      <c r="AB140" s="5"/>
      <c r="AC140" s="5"/>
      <c r="AD140" s="5"/>
      <c r="AE140" s="5" t="s">
        <v>727</v>
      </c>
      <c r="AF140" s="5" t="s">
        <v>726</v>
      </c>
      <c r="AG140" s="336"/>
      <c r="AH140" s="336"/>
      <c r="AI140" s="336"/>
      <c r="AJ140" s="336"/>
      <c r="AK140" s="336"/>
      <c r="AL140" s="336"/>
      <c r="AM140" s="336"/>
      <c r="AN140" s="336"/>
    </row>
    <row r="141" spans="4:40" hidden="1" x14ac:dyDescent="0.15">
      <c r="D141" s="336"/>
      <c r="E141" s="336"/>
      <c r="F141" s="336"/>
      <c r="G141" s="336"/>
      <c r="H141" s="336"/>
      <c r="I141" s="336"/>
      <c r="J141" s="336"/>
      <c r="K141" s="336"/>
      <c r="L141" s="336"/>
      <c r="M141" s="336"/>
      <c r="N141" s="336"/>
      <c r="O141" s="336"/>
      <c r="P141" s="336"/>
      <c r="Q141" s="336"/>
      <c r="R141" s="336"/>
      <c r="S141" s="336"/>
      <c r="T141" s="336"/>
      <c r="U141" s="336"/>
      <c r="V141" s="336"/>
      <c r="W141" s="336"/>
      <c r="X141" s="336"/>
      <c r="Y141" s="5"/>
      <c r="Z141" s="5"/>
      <c r="AA141" s="5"/>
      <c r="AB141" s="5"/>
      <c r="AC141" s="5"/>
      <c r="AD141" s="5"/>
      <c r="AE141" s="5" t="s">
        <v>728</v>
      </c>
      <c r="AF141" s="5" t="s">
        <v>726</v>
      </c>
      <c r="AG141" s="336"/>
      <c r="AH141" s="336"/>
      <c r="AI141" s="336"/>
      <c r="AJ141" s="336"/>
      <c r="AK141" s="336"/>
      <c r="AL141" s="336"/>
      <c r="AM141" s="336"/>
      <c r="AN141" s="336"/>
    </row>
    <row r="142" spans="4:40" hidden="1" x14ac:dyDescent="0.15">
      <c r="D142" s="336"/>
      <c r="E142" s="336"/>
      <c r="F142" s="336"/>
      <c r="G142" s="336"/>
      <c r="H142" s="336"/>
      <c r="I142" s="336"/>
      <c r="J142" s="336"/>
      <c r="K142" s="336"/>
      <c r="L142" s="336"/>
      <c r="M142" s="336"/>
      <c r="N142" s="336"/>
      <c r="O142" s="336"/>
      <c r="P142" s="336"/>
      <c r="Q142" s="336"/>
      <c r="R142" s="336"/>
      <c r="S142" s="336"/>
      <c r="T142" s="336"/>
      <c r="U142" s="336"/>
      <c r="V142" s="336"/>
      <c r="W142" s="336"/>
      <c r="X142" s="336"/>
      <c r="Y142" s="5"/>
      <c r="Z142" s="5"/>
      <c r="AA142" s="5"/>
      <c r="AB142" s="5"/>
      <c r="AC142" s="5"/>
      <c r="AD142" s="5"/>
      <c r="AE142" s="5" t="s">
        <v>729</v>
      </c>
      <c r="AF142" s="5" t="s">
        <v>726</v>
      </c>
      <c r="AG142" s="336"/>
      <c r="AH142" s="336"/>
      <c r="AI142" s="336"/>
      <c r="AJ142" s="336"/>
      <c r="AK142" s="336"/>
      <c r="AL142" s="336"/>
      <c r="AM142" s="336"/>
      <c r="AN142" s="336"/>
    </row>
    <row r="143" spans="4:40" hidden="1" x14ac:dyDescent="0.15">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5"/>
      <c r="Z143" s="5"/>
      <c r="AA143" s="5"/>
      <c r="AB143" s="5"/>
      <c r="AC143" s="5"/>
      <c r="AD143" s="5"/>
      <c r="AE143" s="5" t="s">
        <v>730</v>
      </c>
      <c r="AF143" s="5" t="s">
        <v>726</v>
      </c>
      <c r="AG143" s="336"/>
      <c r="AH143" s="336"/>
      <c r="AI143" s="336"/>
      <c r="AJ143" s="336"/>
      <c r="AK143" s="336"/>
      <c r="AL143" s="336"/>
      <c r="AM143" s="336"/>
      <c r="AN143" s="336"/>
    </row>
    <row r="144" spans="4:40" hidden="1" x14ac:dyDescent="0.15">
      <c r="D144" s="336"/>
      <c r="E144" s="336"/>
      <c r="F144" s="336"/>
      <c r="G144" s="336"/>
      <c r="H144" s="336"/>
      <c r="I144" s="336"/>
      <c r="J144" s="336"/>
      <c r="K144" s="336"/>
      <c r="L144" s="336"/>
      <c r="M144" s="336"/>
      <c r="N144" s="336"/>
      <c r="O144" s="336"/>
      <c r="P144" s="336"/>
      <c r="Q144" s="336"/>
      <c r="R144" s="336"/>
      <c r="S144" s="336"/>
      <c r="T144" s="336"/>
      <c r="U144" s="336"/>
      <c r="V144" s="336"/>
      <c r="W144" s="336"/>
      <c r="X144" s="336"/>
      <c r="Y144" s="5"/>
      <c r="Z144" s="5"/>
      <c r="AA144" s="5"/>
      <c r="AB144" s="5"/>
      <c r="AC144" s="5"/>
      <c r="AD144" s="5"/>
      <c r="AE144" s="5" t="s">
        <v>731</v>
      </c>
      <c r="AF144" s="5" t="s">
        <v>726</v>
      </c>
      <c r="AG144" s="336"/>
      <c r="AH144" s="336"/>
      <c r="AI144" s="336"/>
      <c r="AJ144" s="336"/>
      <c r="AK144" s="336"/>
      <c r="AL144" s="336"/>
      <c r="AM144" s="336"/>
      <c r="AN144" s="336"/>
    </row>
    <row r="145" spans="4:40" hidden="1" x14ac:dyDescent="0.15">
      <c r="D145" s="336"/>
      <c r="E145" s="336"/>
      <c r="F145" s="336"/>
      <c r="G145" s="336"/>
      <c r="H145" s="336"/>
      <c r="I145" s="336"/>
      <c r="J145" s="336"/>
      <c r="K145" s="336"/>
      <c r="L145" s="336"/>
      <c r="M145" s="336"/>
      <c r="N145" s="336"/>
      <c r="O145" s="336"/>
      <c r="P145" s="336"/>
      <c r="Q145" s="336"/>
      <c r="R145" s="336"/>
      <c r="S145" s="336"/>
      <c r="T145" s="336"/>
      <c r="U145" s="336"/>
      <c r="V145" s="336"/>
      <c r="W145" s="336"/>
      <c r="X145" s="336"/>
      <c r="Y145" s="5"/>
      <c r="Z145" s="5"/>
      <c r="AA145" s="5"/>
      <c r="AB145" s="5"/>
      <c r="AC145" s="5"/>
      <c r="AD145" s="5"/>
      <c r="AE145" s="5" t="s">
        <v>732</v>
      </c>
      <c r="AF145" s="5" t="s">
        <v>726</v>
      </c>
      <c r="AG145" s="336"/>
      <c r="AH145" s="336"/>
      <c r="AI145" s="336"/>
      <c r="AJ145" s="336"/>
      <c r="AK145" s="336"/>
      <c r="AL145" s="336"/>
      <c r="AM145" s="336"/>
      <c r="AN145" s="336"/>
    </row>
    <row r="146" spans="4:40" hidden="1" x14ac:dyDescent="0.15">
      <c r="D146" s="336"/>
      <c r="E146" s="336"/>
      <c r="F146" s="336"/>
      <c r="G146" s="336"/>
      <c r="H146" s="336"/>
      <c r="I146" s="336"/>
      <c r="J146" s="336"/>
      <c r="K146" s="336"/>
      <c r="L146" s="336"/>
      <c r="M146" s="336"/>
      <c r="N146" s="336"/>
      <c r="O146" s="336"/>
      <c r="P146" s="336"/>
      <c r="Q146" s="336"/>
      <c r="R146" s="336"/>
      <c r="S146" s="336"/>
      <c r="T146" s="336"/>
      <c r="U146" s="336"/>
      <c r="V146" s="336"/>
      <c r="W146" s="336"/>
      <c r="X146" s="336"/>
      <c r="Y146" s="5"/>
      <c r="Z146" s="5"/>
      <c r="AA146" s="5"/>
      <c r="AB146" s="5"/>
      <c r="AC146" s="5"/>
      <c r="AD146" s="5"/>
      <c r="AE146" s="5" t="s">
        <v>733</v>
      </c>
      <c r="AF146" s="5" t="s">
        <v>726</v>
      </c>
      <c r="AG146" s="336"/>
      <c r="AH146" s="336"/>
      <c r="AI146" s="336"/>
      <c r="AJ146" s="336"/>
      <c r="AK146" s="336"/>
      <c r="AL146" s="336"/>
      <c r="AM146" s="336"/>
      <c r="AN146" s="336"/>
    </row>
    <row r="147" spans="4:40" hidden="1" x14ac:dyDescent="0.15">
      <c r="D147" s="336"/>
      <c r="E147" s="336"/>
      <c r="F147" s="336"/>
      <c r="G147" s="336"/>
      <c r="H147" s="336"/>
      <c r="I147" s="336"/>
      <c r="J147" s="336"/>
      <c r="K147" s="336"/>
      <c r="L147" s="336"/>
      <c r="M147" s="336"/>
      <c r="N147" s="336"/>
      <c r="O147" s="336"/>
      <c r="P147" s="336"/>
      <c r="Q147" s="336"/>
      <c r="R147" s="336"/>
      <c r="S147" s="336"/>
      <c r="T147" s="336"/>
      <c r="U147" s="336"/>
      <c r="V147" s="336"/>
      <c r="W147" s="336"/>
      <c r="X147" s="336"/>
      <c r="Y147" s="5"/>
      <c r="Z147" s="5"/>
      <c r="AA147" s="5"/>
      <c r="AB147" s="5"/>
      <c r="AC147" s="5"/>
      <c r="AD147" s="5"/>
      <c r="AE147" s="5" t="s">
        <v>734</v>
      </c>
      <c r="AF147" s="5" t="s">
        <v>735</v>
      </c>
      <c r="AG147" s="336"/>
      <c r="AH147" s="336"/>
      <c r="AI147" s="336"/>
      <c r="AJ147" s="336"/>
      <c r="AK147" s="336"/>
      <c r="AL147" s="336"/>
      <c r="AM147" s="336"/>
      <c r="AN147" s="336"/>
    </row>
    <row r="148" spans="4:40" hidden="1" x14ac:dyDescent="0.15">
      <c r="D148" s="336"/>
      <c r="E148" s="336"/>
      <c r="F148" s="336"/>
      <c r="G148" s="336"/>
      <c r="H148" s="336"/>
      <c r="I148" s="336"/>
      <c r="J148" s="336"/>
      <c r="K148" s="336"/>
      <c r="L148" s="336"/>
      <c r="M148" s="336"/>
      <c r="N148" s="336"/>
      <c r="O148" s="336"/>
      <c r="P148" s="336"/>
      <c r="Q148" s="336"/>
      <c r="R148" s="336"/>
      <c r="S148" s="336"/>
      <c r="T148" s="336"/>
      <c r="U148" s="336"/>
      <c r="V148" s="336"/>
      <c r="W148" s="336"/>
      <c r="X148" s="336"/>
      <c r="Y148" s="5"/>
      <c r="Z148" s="5"/>
      <c r="AA148" s="5"/>
      <c r="AB148" s="5"/>
      <c r="AC148" s="5"/>
      <c r="AD148" s="5"/>
      <c r="AE148" s="5" t="s">
        <v>736</v>
      </c>
      <c r="AF148" s="5" t="s">
        <v>737</v>
      </c>
      <c r="AG148" s="336"/>
      <c r="AH148" s="336"/>
      <c r="AI148" s="336"/>
      <c r="AJ148" s="336"/>
      <c r="AK148" s="336"/>
      <c r="AL148" s="336"/>
      <c r="AM148" s="336"/>
      <c r="AN148" s="336"/>
    </row>
    <row r="149" spans="4:40" hidden="1" x14ac:dyDescent="0.15">
      <c r="D149" s="336"/>
      <c r="E149" s="336"/>
      <c r="F149" s="336"/>
      <c r="G149" s="336"/>
      <c r="H149" s="336"/>
      <c r="I149" s="336"/>
      <c r="J149" s="336"/>
      <c r="K149" s="336"/>
      <c r="L149" s="336"/>
      <c r="M149" s="336"/>
      <c r="N149" s="336"/>
      <c r="O149" s="336"/>
      <c r="P149" s="336"/>
      <c r="Q149" s="336"/>
      <c r="R149" s="336"/>
      <c r="S149" s="336"/>
      <c r="T149" s="336"/>
      <c r="U149" s="336"/>
      <c r="V149" s="336"/>
      <c r="W149" s="336"/>
      <c r="X149" s="336"/>
      <c r="Y149" s="5"/>
      <c r="Z149" s="5"/>
      <c r="AA149" s="5"/>
      <c r="AB149" s="5"/>
      <c r="AC149" s="5"/>
      <c r="AD149" s="5"/>
      <c r="AE149" s="5" t="s">
        <v>738</v>
      </c>
      <c r="AF149" s="5" t="s">
        <v>739</v>
      </c>
      <c r="AG149" s="336"/>
      <c r="AH149" s="336"/>
      <c r="AI149" s="336"/>
      <c r="AJ149" s="336"/>
      <c r="AK149" s="336"/>
      <c r="AL149" s="336"/>
      <c r="AM149" s="336"/>
      <c r="AN149" s="336"/>
    </row>
    <row r="150" spans="4:40" hidden="1" x14ac:dyDescent="0.15">
      <c r="D150" s="336"/>
      <c r="E150" s="336"/>
      <c r="F150" s="336"/>
      <c r="G150" s="336"/>
      <c r="H150" s="336"/>
      <c r="I150" s="336"/>
      <c r="J150" s="336"/>
      <c r="K150" s="336"/>
      <c r="L150" s="336"/>
      <c r="M150" s="336"/>
      <c r="N150" s="336"/>
      <c r="O150" s="336"/>
      <c r="P150" s="336"/>
      <c r="Q150" s="336"/>
      <c r="R150" s="336"/>
      <c r="S150" s="336"/>
      <c r="T150" s="336"/>
      <c r="U150" s="336"/>
      <c r="V150" s="336"/>
      <c r="W150" s="336"/>
      <c r="X150" s="336"/>
      <c r="Y150" s="5"/>
      <c r="Z150" s="5"/>
      <c r="AA150" s="5"/>
      <c r="AB150" s="5"/>
      <c r="AC150" s="5"/>
      <c r="AD150" s="5"/>
      <c r="AE150" s="5" t="s">
        <v>740</v>
      </c>
      <c r="AF150" s="5" t="s">
        <v>739</v>
      </c>
      <c r="AG150" s="336"/>
      <c r="AH150" s="336"/>
      <c r="AI150" s="336"/>
      <c r="AJ150" s="336"/>
      <c r="AK150" s="336"/>
      <c r="AL150" s="336"/>
      <c r="AM150" s="336"/>
      <c r="AN150" s="336"/>
    </row>
    <row r="151" spans="4:40" hidden="1" x14ac:dyDescent="0.15">
      <c r="D151" s="336"/>
      <c r="E151" s="336"/>
      <c r="F151" s="336"/>
      <c r="G151" s="336"/>
      <c r="H151" s="336"/>
      <c r="I151" s="336"/>
      <c r="J151" s="336"/>
      <c r="K151" s="336"/>
      <c r="L151" s="336"/>
      <c r="M151" s="336"/>
      <c r="N151" s="336"/>
      <c r="O151" s="336"/>
      <c r="P151" s="336"/>
      <c r="Q151" s="336"/>
      <c r="R151" s="336"/>
      <c r="S151" s="336"/>
      <c r="T151" s="336"/>
      <c r="U151" s="336"/>
      <c r="V151" s="336"/>
      <c r="W151" s="336"/>
      <c r="X151" s="336"/>
      <c r="Y151" s="5"/>
      <c r="Z151" s="5"/>
      <c r="AA151" s="5"/>
      <c r="AB151" s="5"/>
      <c r="AC151" s="5"/>
      <c r="AD151" s="5"/>
      <c r="AE151" s="5" t="s">
        <v>741</v>
      </c>
      <c r="AF151" s="5" t="s">
        <v>739</v>
      </c>
      <c r="AG151" s="336"/>
      <c r="AH151" s="336"/>
      <c r="AI151" s="336"/>
      <c r="AJ151" s="336"/>
      <c r="AK151" s="336"/>
      <c r="AL151" s="336"/>
      <c r="AM151" s="336"/>
      <c r="AN151" s="336"/>
    </row>
    <row r="152" spans="4:40" hidden="1" x14ac:dyDescent="0.15">
      <c r="D152" s="336"/>
      <c r="E152" s="336"/>
      <c r="F152" s="336"/>
      <c r="G152" s="336"/>
      <c r="H152" s="336"/>
      <c r="I152" s="336"/>
      <c r="J152" s="336"/>
      <c r="K152" s="336"/>
      <c r="L152" s="336"/>
      <c r="M152" s="336"/>
      <c r="N152" s="336"/>
      <c r="O152" s="336"/>
      <c r="P152" s="336"/>
      <c r="Q152" s="336"/>
      <c r="R152" s="336"/>
      <c r="S152" s="336"/>
      <c r="T152" s="336"/>
      <c r="U152" s="336"/>
      <c r="V152" s="336"/>
      <c r="W152" s="336"/>
      <c r="X152" s="336"/>
      <c r="Y152" s="5"/>
      <c r="Z152" s="5"/>
      <c r="AA152" s="5"/>
      <c r="AB152" s="5"/>
      <c r="AC152" s="5"/>
      <c r="AD152" s="5"/>
      <c r="AE152" s="5" t="s">
        <v>742</v>
      </c>
      <c r="AF152" s="5" t="s">
        <v>739</v>
      </c>
      <c r="AG152" s="336"/>
      <c r="AH152" s="336"/>
      <c r="AI152" s="336"/>
      <c r="AJ152" s="336"/>
      <c r="AK152" s="336"/>
      <c r="AL152" s="336"/>
      <c r="AM152" s="336"/>
      <c r="AN152" s="336"/>
    </row>
    <row r="153" spans="4:40" hidden="1" x14ac:dyDescent="0.15">
      <c r="D153" s="336"/>
      <c r="E153" s="336"/>
      <c r="F153" s="336"/>
      <c r="G153" s="336"/>
      <c r="H153" s="336"/>
      <c r="I153" s="336"/>
      <c r="J153" s="336"/>
      <c r="K153" s="336"/>
      <c r="L153" s="336"/>
      <c r="M153" s="336"/>
      <c r="N153" s="336"/>
      <c r="O153" s="336"/>
      <c r="P153" s="336"/>
      <c r="Q153" s="336"/>
      <c r="R153" s="336"/>
      <c r="S153" s="336"/>
      <c r="T153" s="336"/>
      <c r="U153" s="336"/>
      <c r="V153" s="336"/>
      <c r="W153" s="336"/>
      <c r="X153" s="336"/>
      <c r="Y153" s="5"/>
      <c r="Z153" s="5"/>
      <c r="AA153" s="5"/>
      <c r="AB153" s="5"/>
      <c r="AC153" s="5"/>
      <c r="AD153" s="5"/>
      <c r="AE153" s="5" t="s">
        <v>743</v>
      </c>
      <c r="AF153" s="5" t="s">
        <v>739</v>
      </c>
      <c r="AG153" s="336"/>
      <c r="AH153" s="336"/>
      <c r="AI153" s="336"/>
      <c r="AJ153" s="336"/>
      <c r="AK153" s="336"/>
      <c r="AL153" s="336"/>
      <c r="AM153" s="336"/>
      <c r="AN153" s="336"/>
    </row>
    <row r="154" spans="4:40" hidden="1" x14ac:dyDescent="0.15">
      <c r="D154" s="336"/>
      <c r="E154" s="336"/>
      <c r="F154" s="336"/>
      <c r="G154" s="336"/>
      <c r="H154" s="336"/>
      <c r="I154" s="336"/>
      <c r="J154" s="336"/>
      <c r="K154" s="336"/>
      <c r="L154" s="336"/>
      <c r="M154" s="336"/>
      <c r="N154" s="336"/>
      <c r="O154" s="336"/>
      <c r="P154" s="336"/>
      <c r="Q154" s="336"/>
      <c r="R154" s="336"/>
      <c r="S154" s="336"/>
      <c r="T154" s="336"/>
      <c r="U154" s="336"/>
      <c r="V154" s="336"/>
      <c r="W154" s="336"/>
      <c r="X154" s="336"/>
      <c r="Y154" s="5"/>
      <c r="Z154" s="5"/>
      <c r="AA154" s="5"/>
      <c r="AB154" s="5"/>
      <c r="AC154" s="5"/>
      <c r="AD154" s="5"/>
      <c r="AE154" s="5" t="s">
        <v>744</v>
      </c>
      <c r="AF154" s="5" t="s">
        <v>739</v>
      </c>
      <c r="AG154" s="336"/>
      <c r="AH154" s="336"/>
      <c r="AI154" s="336"/>
      <c r="AJ154" s="336"/>
      <c r="AK154" s="336"/>
      <c r="AL154" s="336"/>
      <c r="AM154" s="336"/>
      <c r="AN154" s="336"/>
    </row>
    <row r="155" spans="4:40" hidden="1" x14ac:dyDescent="0.15">
      <c r="D155" s="336"/>
      <c r="E155" s="336"/>
      <c r="F155" s="336"/>
      <c r="G155" s="336"/>
      <c r="H155" s="336"/>
      <c r="I155" s="336"/>
      <c r="J155" s="336"/>
      <c r="K155" s="336"/>
      <c r="L155" s="336"/>
      <c r="M155" s="336"/>
      <c r="N155" s="336"/>
      <c r="O155" s="336"/>
      <c r="P155" s="336"/>
      <c r="Q155" s="336"/>
      <c r="R155" s="336"/>
      <c r="S155" s="336"/>
      <c r="T155" s="336"/>
      <c r="U155" s="336"/>
      <c r="V155" s="336"/>
      <c r="W155" s="336"/>
      <c r="X155" s="336"/>
      <c r="Y155" s="5"/>
      <c r="Z155" s="5"/>
      <c r="AA155" s="5"/>
      <c r="AB155" s="5"/>
      <c r="AC155" s="5"/>
      <c r="AD155" s="5"/>
      <c r="AE155" s="5" t="s">
        <v>745</v>
      </c>
      <c r="AF155" s="5" t="s">
        <v>739</v>
      </c>
      <c r="AG155" s="336"/>
      <c r="AH155" s="336"/>
      <c r="AI155" s="336"/>
      <c r="AJ155" s="336"/>
      <c r="AK155" s="336"/>
      <c r="AL155" s="336"/>
      <c r="AM155" s="336"/>
      <c r="AN155" s="336"/>
    </row>
    <row r="156" spans="4:40" hidden="1" x14ac:dyDescent="0.15">
      <c r="D156" s="336"/>
      <c r="E156" s="336"/>
      <c r="F156" s="336"/>
      <c r="G156" s="336"/>
      <c r="H156" s="336"/>
      <c r="I156" s="336"/>
      <c r="J156" s="336"/>
      <c r="K156" s="336"/>
      <c r="L156" s="336"/>
      <c r="M156" s="336"/>
      <c r="N156" s="336"/>
      <c r="O156" s="336"/>
      <c r="P156" s="336"/>
      <c r="Q156" s="336"/>
      <c r="R156" s="336"/>
      <c r="S156" s="336"/>
      <c r="T156" s="336"/>
      <c r="U156" s="336"/>
      <c r="V156" s="336"/>
      <c r="W156" s="336"/>
      <c r="X156" s="336"/>
      <c r="Y156" s="5"/>
      <c r="Z156" s="5"/>
      <c r="AA156" s="5"/>
      <c r="AB156" s="5"/>
      <c r="AC156" s="5"/>
      <c r="AD156" s="5"/>
      <c r="AE156" s="5" t="s">
        <v>746</v>
      </c>
      <c r="AF156" s="5" t="s">
        <v>739</v>
      </c>
      <c r="AG156" s="336"/>
      <c r="AH156" s="336"/>
      <c r="AI156" s="336"/>
      <c r="AJ156" s="336"/>
      <c r="AK156" s="336"/>
      <c r="AL156" s="336"/>
      <c r="AM156" s="336"/>
      <c r="AN156" s="336"/>
    </row>
    <row r="157" spans="4:40" hidden="1" x14ac:dyDescent="0.15">
      <c r="D157" s="336"/>
      <c r="E157" s="336"/>
      <c r="F157" s="336"/>
      <c r="G157" s="336"/>
      <c r="H157" s="336"/>
      <c r="I157" s="336"/>
      <c r="J157" s="336"/>
      <c r="K157" s="336"/>
      <c r="L157" s="336"/>
      <c r="M157" s="336"/>
      <c r="N157" s="336"/>
      <c r="O157" s="336"/>
      <c r="P157" s="336"/>
      <c r="Q157" s="336"/>
      <c r="R157" s="336"/>
      <c r="S157" s="336"/>
      <c r="T157" s="336"/>
      <c r="U157" s="336"/>
      <c r="V157" s="336"/>
      <c r="W157" s="336"/>
      <c r="X157" s="336"/>
      <c r="Y157" s="5"/>
      <c r="Z157" s="5"/>
      <c r="AA157" s="5"/>
      <c r="AB157" s="5"/>
      <c r="AC157" s="5"/>
      <c r="AD157" s="5"/>
      <c r="AE157" s="5" t="s">
        <v>747</v>
      </c>
      <c r="AF157" s="5" t="s">
        <v>748</v>
      </c>
      <c r="AG157" s="336"/>
      <c r="AH157" s="336"/>
      <c r="AI157" s="336"/>
      <c r="AJ157" s="336"/>
      <c r="AK157" s="336"/>
      <c r="AL157" s="336"/>
      <c r="AM157" s="336"/>
      <c r="AN157" s="336"/>
    </row>
    <row r="158" spans="4:40" x14ac:dyDescent="0.15">
      <c r="P158" s="336"/>
    </row>
    <row r="159" spans="4:40" x14ac:dyDescent="0.15">
      <c r="P159" s="336"/>
    </row>
  </sheetData>
  <sheetProtection algorithmName="SHA-512" hashValue="M1RsPW0aTpZSiE4os+B5XxXmU5miqj87MK8sHU6TxlkJ8wAAtZ81id4aHWcHLaTi9nrEM3f82zF0qCej6bkLwQ==" saltValue="vacFO0/up9HTFYgQhHTLxQ==" spinCount="100000" sheet="1" objects="1" scenarios="1" selectLockedCells="1" selectUnlockedCells="1"/>
  <mergeCells count="228">
    <mergeCell ref="B1:C1"/>
    <mergeCell ref="AA1:AE1"/>
    <mergeCell ref="AF1:AJ1"/>
    <mergeCell ref="B2:C2"/>
    <mergeCell ref="AA2:AE2"/>
    <mergeCell ref="AF2:AJ2"/>
    <mergeCell ref="B4:Q5"/>
    <mergeCell ref="AE4:AJ4"/>
    <mergeCell ref="AA5:AB5"/>
    <mergeCell ref="AD5:AE5"/>
    <mergeCell ref="B6:F7"/>
    <mergeCell ref="G6:K7"/>
    <mergeCell ref="L6:P7"/>
    <mergeCell ref="Q6:U7"/>
    <mergeCell ref="Y7:AJ7"/>
    <mergeCell ref="B9:G9"/>
    <mergeCell ref="H9:K9"/>
    <mergeCell ref="L9:Q9"/>
    <mergeCell ref="Y9:AJ9"/>
    <mergeCell ref="B10:G10"/>
    <mergeCell ref="H10:K10"/>
    <mergeCell ref="L10:M10"/>
    <mergeCell ref="O10:P10"/>
    <mergeCell ref="Y10:AJ10"/>
    <mergeCell ref="AE13:AJ13"/>
    <mergeCell ref="C14:AB14"/>
    <mergeCell ref="AC14:AD14"/>
    <mergeCell ref="AE14:AJ14"/>
    <mergeCell ref="B15:G15"/>
    <mergeCell ref="H15:I15"/>
    <mergeCell ref="J15:AB15"/>
    <mergeCell ref="AC15:AD15"/>
    <mergeCell ref="AE15:AJ15"/>
    <mergeCell ref="B11:B14"/>
    <mergeCell ref="C11:E11"/>
    <mergeCell ref="F11:U11"/>
    <mergeCell ref="V11:AD11"/>
    <mergeCell ref="AE11:AJ11"/>
    <mergeCell ref="C12:U12"/>
    <mergeCell ref="V12:AD12"/>
    <mergeCell ref="AE12:AJ12"/>
    <mergeCell ref="F13:AB13"/>
    <mergeCell ref="AC13:AD13"/>
    <mergeCell ref="AG16:AJ16"/>
    <mergeCell ref="D17:E17"/>
    <mergeCell ref="F17:T17"/>
    <mergeCell ref="U17:V17"/>
    <mergeCell ref="W17:AB17"/>
    <mergeCell ref="AC17:AF17"/>
    <mergeCell ref="AG17:AJ17"/>
    <mergeCell ref="B16:C17"/>
    <mergeCell ref="D16:E16"/>
    <mergeCell ref="F16:T16"/>
    <mergeCell ref="U16:V16"/>
    <mergeCell ref="W16:AB16"/>
    <mergeCell ref="AC16:AF16"/>
    <mergeCell ref="AC18:AF19"/>
    <mergeCell ref="AG18:AJ19"/>
    <mergeCell ref="U19:V19"/>
    <mergeCell ref="W19:AB19"/>
    <mergeCell ref="U20:W22"/>
    <mergeCell ref="B21:F22"/>
    <mergeCell ref="G21:S22"/>
    <mergeCell ref="Y22:Z22"/>
    <mergeCell ref="AD22:AE22"/>
    <mergeCell ref="AH22:AI22"/>
    <mergeCell ref="B18:C19"/>
    <mergeCell ref="D18:M19"/>
    <mergeCell ref="N18:Q19"/>
    <mergeCell ref="R18:T19"/>
    <mergeCell ref="U18:V18"/>
    <mergeCell ref="W18:AB18"/>
    <mergeCell ref="AB28:AJ28"/>
    <mergeCell ref="B29:D30"/>
    <mergeCell ref="E29:S30"/>
    <mergeCell ref="U29:X29"/>
    <mergeCell ref="Y29:AI29"/>
    <mergeCell ref="B31:F32"/>
    <mergeCell ref="G31:S32"/>
    <mergeCell ref="U31:AJ32"/>
    <mergeCell ref="B23:D25"/>
    <mergeCell ref="E23:P25"/>
    <mergeCell ref="U23:AD23"/>
    <mergeCell ref="AF23:AH23"/>
    <mergeCell ref="AB25:AH25"/>
    <mergeCell ref="B26:D28"/>
    <mergeCell ref="E26:H26"/>
    <mergeCell ref="I26:S26"/>
    <mergeCell ref="U26:AJ26"/>
    <mergeCell ref="E27:S28"/>
    <mergeCell ref="B33:D33"/>
    <mergeCell ref="G33:H33"/>
    <mergeCell ref="J33:S33"/>
    <mergeCell ref="AA33:AE33"/>
    <mergeCell ref="AF33:AI33"/>
    <mergeCell ref="B34:D35"/>
    <mergeCell ref="E34:O35"/>
    <mergeCell ref="P34:S34"/>
    <mergeCell ref="V34:Z34"/>
    <mergeCell ref="AA34:AE34"/>
    <mergeCell ref="AF34:AI34"/>
    <mergeCell ref="P35:S35"/>
    <mergeCell ref="AA35:AE35"/>
    <mergeCell ref="AF35:AI35"/>
    <mergeCell ref="B36:D36"/>
    <mergeCell ref="E36:S36"/>
    <mergeCell ref="V36:Z36"/>
    <mergeCell ref="AA36:AE36"/>
    <mergeCell ref="AF36:AI36"/>
    <mergeCell ref="B37:D38"/>
    <mergeCell ref="E37:S38"/>
    <mergeCell ref="AA37:AE37"/>
    <mergeCell ref="AF37:AI37"/>
    <mergeCell ref="BE37:BF37"/>
    <mergeCell ref="BH37:BQ37"/>
    <mergeCell ref="V38:Z38"/>
    <mergeCell ref="AA38:AE38"/>
    <mergeCell ref="AF38:AI38"/>
    <mergeCell ref="B41:G41"/>
    <mergeCell ref="H41:S41"/>
    <mergeCell ref="AA41:AE41"/>
    <mergeCell ref="AF41:AI41"/>
    <mergeCell ref="V42:Z42"/>
    <mergeCell ref="AA42:AE42"/>
    <mergeCell ref="AF42:AI42"/>
    <mergeCell ref="B39:G39"/>
    <mergeCell ref="H39:S39"/>
    <mergeCell ref="AA39:AE39"/>
    <mergeCell ref="AF39:AI39"/>
    <mergeCell ref="V40:Z40"/>
    <mergeCell ref="AA40:AE40"/>
    <mergeCell ref="AF40:AI40"/>
    <mergeCell ref="B46:E46"/>
    <mergeCell ref="F46:S46"/>
    <mergeCell ref="U46:Y46"/>
    <mergeCell ref="Z46:AJ46"/>
    <mergeCell ref="U47:AJ47"/>
    <mergeCell ref="U48:AJ48"/>
    <mergeCell ref="AA43:AE43"/>
    <mergeCell ref="AF43:AI43"/>
    <mergeCell ref="V44:Z44"/>
    <mergeCell ref="AA44:AE44"/>
    <mergeCell ref="AF44:AI44"/>
    <mergeCell ref="U45:Z45"/>
    <mergeCell ref="AA45:AJ45"/>
    <mergeCell ref="B49:G49"/>
    <mergeCell ref="L49:S49"/>
    <mergeCell ref="U49:AJ49"/>
    <mergeCell ref="B50:B59"/>
    <mergeCell ref="C50:D50"/>
    <mergeCell ref="E50:K50"/>
    <mergeCell ref="L50:M50"/>
    <mergeCell ref="N50:S50"/>
    <mergeCell ref="U50:AJ50"/>
    <mergeCell ref="C51:D51"/>
    <mergeCell ref="E51:K51"/>
    <mergeCell ref="L51:M51"/>
    <mergeCell ref="N51:S51"/>
    <mergeCell ref="U51:AJ51"/>
    <mergeCell ref="C52:D52"/>
    <mergeCell ref="E52:K52"/>
    <mergeCell ref="L52:M52"/>
    <mergeCell ref="N52:S52"/>
    <mergeCell ref="U52:AJ52"/>
    <mergeCell ref="C59:D59"/>
    <mergeCell ref="E59:K59"/>
    <mergeCell ref="L59:M59"/>
    <mergeCell ref="N59:S59"/>
    <mergeCell ref="U59:AJ59"/>
    <mergeCell ref="BA54:BF54"/>
    <mergeCell ref="C55:D55"/>
    <mergeCell ref="E55:K55"/>
    <mergeCell ref="L55:M55"/>
    <mergeCell ref="N55:S55"/>
    <mergeCell ref="U55:AJ55"/>
    <mergeCell ref="BA55:BF55"/>
    <mergeCell ref="C53:D53"/>
    <mergeCell ref="E53:K53"/>
    <mergeCell ref="L53:M53"/>
    <mergeCell ref="N53:S53"/>
    <mergeCell ref="U53:AJ53"/>
    <mergeCell ref="C54:D54"/>
    <mergeCell ref="E54:K54"/>
    <mergeCell ref="L54:M54"/>
    <mergeCell ref="N54:S54"/>
    <mergeCell ref="U54:AJ54"/>
    <mergeCell ref="BA58:BF58"/>
    <mergeCell ref="C57:D57"/>
    <mergeCell ref="E57:K57"/>
    <mergeCell ref="L57:M57"/>
    <mergeCell ref="N57:S57"/>
    <mergeCell ref="U57:AJ57"/>
    <mergeCell ref="BA57:BF57"/>
    <mergeCell ref="C56:D56"/>
    <mergeCell ref="E56:K56"/>
    <mergeCell ref="L56:M56"/>
    <mergeCell ref="N56:S56"/>
    <mergeCell ref="U56:AJ56"/>
    <mergeCell ref="BA56:BF56"/>
    <mergeCell ref="B60:S60"/>
    <mergeCell ref="U60:AJ60"/>
    <mergeCell ref="C58:D58"/>
    <mergeCell ref="E58:K58"/>
    <mergeCell ref="L58:M58"/>
    <mergeCell ref="N58:S58"/>
    <mergeCell ref="U58:AJ58"/>
    <mergeCell ref="B61:S62"/>
    <mergeCell ref="U61:AJ61"/>
    <mergeCell ref="U62:AJ62"/>
    <mergeCell ref="B64:E64"/>
    <mergeCell ref="F64:H64"/>
    <mergeCell ref="I64:P64"/>
    <mergeCell ref="Q64:S64"/>
    <mergeCell ref="U64:Z64"/>
    <mergeCell ref="AA64:AD64"/>
    <mergeCell ref="AE64:AJ64"/>
    <mergeCell ref="F71:K71"/>
    <mergeCell ref="V71:AD71"/>
    <mergeCell ref="AE71:AH71"/>
    <mergeCell ref="V66:Y66"/>
    <mergeCell ref="Z66:AD66"/>
    <mergeCell ref="AE66:AG66"/>
    <mergeCell ref="AH66:AJ66"/>
    <mergeCell ref="Q67:Q70"/>
    <mergeCell ref="V67:Y70"/>
    <mergeCell ref="Z67:AD70"/>
    <mergeCell ref="AE67:AG70"/>
    <mergeCell ref="AH67:AJ70"/>
  </mergeCells>
  <phoneticPr fontId="2"/>
  <dataValidations count="11">
    <dataValidation type="list" allowBlank="1" showInputMessage="1" showErrorMessage="1" sqref="V40:Z40 AA39:AI40" xr:uid="{DFE69AD4-74BA-4218-BA40-27A882357B41}">
      <formula1>$P$78:$P$120</formula1>
    </dataValidation>
    <dataValidation type="list" allowBlank="1" showInputMessage="1" showErrorMessage="1" sqref="AA35:AI36 V36:Z36" xr:uid="{7AB55348-4DBE-4353-B96B-019BE927639F}">
      <formula1>$H$78:$H$82</formula1>
    </dataValidation>
    <dataValidation type="list" allowBlank="1" showInputMessage="1" showErrorMessage="1" sqref="Y9" xr:uid="{27E044E9-8FC3-4E76-9368-584467B4466C}">
      <formula1>$AR$9:$AR$29</formula1>
    </dataValidation>
    <dataValidation type="list" allowBlank="1" showInputMessage="1" showErrorMessage="1" sqref="AA33:AI33 V34:AI34" xr:uid="{1C4803FB-E632-4850-9DDC-D0769CFE792C}">
      <formula1>$D$78:$D$101</formula1>
    </dataValidation>
    <dataValidation type="list" allowBlank="1" showInputMessage="1" showErrorMessage="1" sqref="AA41:AI42 V42:Z42" xr:uid="{0738E663-F921-4462-A336-AC1122C343DB}">
      <formula1>$U$78:$U$95</formula1>
    </dataValidation>
    <dataValidation type="list" allowBlank="1" showInputMessage="1" sqref="AF23:AH23" xr:uid="{D772B612-F62D-431D-B6F5-70AD7C78EF54}">
      <formula1>$AQ$38:$AQ$39</formula1>
    </dataValidation>
    <dataValidation type="whole" allowBlank="1" showInputMessage="1" showErrorMessage="1" sqref="BE37:BF37 G33:H33" xr:uid="{BBB4311B-D14C-44E5-85E6-01A6D7B4AAAE}">
      <formula1>0</formula1>
      <formula2>99</formula2>
    </dataValidation>
    <dataValidation type="list" allowBlank="1" showInputMessage="1" showErrorMessage="1" sqref="AA45:AJ45" xr:uid="{C88E495A-9E68-4D4A-8291-B3F9667F7F49}">
      <formula1>$AH$78:$AH$82</formula1>
    </dataValidation>
    <dataValidation type="list" allowBlank="1" showInputMessage="1" showErrorMessage="1" sqref="AA37:AI38 V38:Z38" xr:uid="{0D0928C2-43DF-406E-A04D-E544AFD6227D}">
      <formula1>$L$78:$L$118</formula1>
    </dataValidation>
    <dataValidation type="list" allowBlank="1" showInputMessage="1" showErrorMessage="1" sqref="N18:Q19" xr:uid="{3C582FAA-86B8-4A6F-AC26-E05E6ED5F37C}">
      <formula1>$AL$78:$AL$83</formula1>
    </dataValidation>
    <dataValidation type="list" allowBlank="1" showInputMessage="1" showErrorMessage="1" sqref="V44:AI44 AF43:AI43" xr:uid="{54C2BF8D-E93C-4E8A-A53D-27F1C41AEF1F}">
      <formula1>$Y$78:$Y$114</formula1>
    </dataValidation>
  </dataValidations>
  <pageMargins left="0.31496062992125984" right="0.31496062992125984" top="0.27559055118110237" bottom="0.27559055118110237" header="0.51181102362204722" footer="0.51181102362204722"/>
  <pageSetup paperSize="9" scale="75" orientation="portrait" r:id="rId1"/>
  <headerFooter alignWithMargins="0"/>
  <rowBreaks count="2" manualBreakCount="2">
    <brk id="24" max="36" man="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2465" r:id="rId4" name="Group Box 1">
              <controlPr defaultSize="0" print="0" autoFill="0" autoPict="0">
                <anchor moveWithCells="1">
                  <from>
                    <xdr:col>32</xdr:col>
                    <xdr:colOff>0</xdr:colOff>
                    <xdr:row>15</xdr:row>
                    <xdr:rowOff>0</xdr:rowOff>
                  </from>
                  <to>
                    <xdr:col>36</xdr:col>
                    <xdr:colOff>0</xdr:colOff>
                    <xdr:row>16</xdr:row>
                    <xdr:rowOff>22860</xdr:rowOff>
                  </to>
                </anchor>
              </controlPr>
            </control>
          </mc:Choice>
        </mc:AlternateContent>
        <mc:AlternateContent xmlns:mc="http://schemas.openxmlformats.org/markup-compatibility/2006">
          <mc:Choice Requires="x14">
            <control shapeId="62466" r:id="rId5" name="Group Box 2">
              <controlPr defaultSize="0" print="0" autoFill="0" autoPict="0">
                <anchor moveWithCells="1">
                  <from>
                    <xdr:col>32</xdr:col>
                    <xdr:colOff>0</xdr:colOff>
                    <xdr:row>16</xdr:row>
                    <xdr:rowOff>0</xdr:rowOff>
                  </from>
                  <to>
                    <xdr:col>36</xdr:col>
                    <xdr:colOff>0</xdr:colOff>
                    <xdr:row>17</xdr:row>
                    <xdr:rowOff>22860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32</xdr:col>
                    <xdr:colOff>121920</xdr:colOff>
                    <xdr:row>16</xdr:row>
                    <xdr:rowOff>30480</xdr:rowOff>
                  </from>
                  <to>
                    <xdr:col>33</xdr:col>
                    <xdr:colOff>251460</xdr:colOff>
                    <xdr:row>17</xdr:row>
                    <xdr:rowOff>0</xdr:rowOff>
                  </to>
                </anchor>
              </controlPr>
            </control>
          </mc:Choice>
        </mc:AlternateContent>
        <mc:AlternateContent xmlns:mc="http://schemas.openxmlformats.org/markup-compatibility/2006">
          <mc:Choice Requires="x14">
            <control shapeId="62468" r:id="rId7" name="Option Button 4">
              <controlPr defaultSize="0" autoFill="0" autoLine="0" autoPict="0" altText="要">
                <anchor moveWithCells="1">
                  <from>
                    <xdr:col>32</xdr:col>
                    <xdr:colOff>137160</xdr:colOff>
                    <xdr:row>15</xdr:row>
                    <xdr:rowOff>7620</xdr:rowOff>
                  </from>
                  <to>
                    <xdr:col>34</xdr:col>
                    <xdr:colOff>0</xdr:colOff>
                    <xdr:row>15</xdr:row>
                    <xdr:rowOff>228600</xdr:rowOff>
                  </to>
                </anchor>
              </controlPr>
            </control>
          </mc:Choice>
        </mc:AlternateContent>
        <mc:AlternateContent xmlns:mc="http://schemas.openxmlformats.org/markup-compatibility/2006">
          <mc:Choice Requires="x14">
            <control shapeId="62469" r:id="rId8" name="Option Button 5">
              <controlPr defaultSize="0" autoFill="0" autoLine="0" autoPict="0">
                <anchor moveWithCells="1">
                  <from>
                    <xdr:col>34</xdr:col>
                    <xdr:colOff>68580</xdr:colOff>
                    <xdr:row>16</xdr:row>
                    <xdr:rowOff>22860</xdr:rowOff>
                  </from>
                  <to>
                    <xdr:col>35</xdr:col>
                    <xdr:colOff>289560</xdr:colOff>
                    <xdr:row>17</xdr:row>
                    <xdr:rowOff>0</xdr:rowOff>
                  </to>
                </anchor>
              </controlPr>
            </control>
          </mc:Choice>
        </mc:AlternateContent>
        <mc:AlternateContent xmlns:mc="http://schemas.openxmlformats.org/markup-compatibility/2006">
          <mc:Choice Requires="x14">
            <control shapeId="62470" r:id="rId9" name="Option Button 6">
              <controlPr defaultSize="0" autoFill="0" autoLine="0" autoPict="0">
                <anchor moveWithCells="1">
                  <from>
                    <xdr:col>32</xdr:col>
                    <xdr:colOff>114300</xdr:colOff>
                    <xdr:row>17</xdr:row>
                    <xdr:rowOff>83820</xdr:rowOff>
                  </from>
                  <to>
                    <xdr:col>33</xdr:col>
                    <xdr:colOff>213360</xdr:colOff>
                    <xdr:row>18</xdr:row>
                    <xdr:rowOff>99060</xdr:rowOff>
                  </to>
                </anchor>
              </controlPr>
            </control>
          </mc:Choice>
        </mc:AlternateContent>
        <mc:AlternateContent xmlns:mc="http://schemas.openxmlformats.org/markup-compatibility/2006">
          <mc:Choice Requires="x14">
            <control shapeId="62471" r:id="rId10" name="Option Button 7">
              <controlPr defaultSize="0" autoFill="0" autoLine="0" autoPict="0">
                <anchor moveWithCells="1">
                  <from>
                    <xdr:col>34</xdr:col>
                    <xdr:colOff>68580</xdr:colOff>
                    <xdr:row>17</xdr:row>
                    <xdr:rowOff>83820</xdr:rowOff>
                  </from>
                  <to>
                    <xdr:col>35</xdr:col>
                    <xdr:colOff>213360</xdr:colOff>
                    <xdr:row>18</xdr:row>
                    <xdr:rowOff>99060</xdr:rowOff>
                  </to>
                </anchor>
              </controlPr>
            </control>
          </mc:Choice>
        </mc:AlternateContent>
        <mc:AlternateContent xmlns:mc="http://schemas.openxmlformats.org/markup-compatibility/2006">
          <mc:Choice Requires="x14">
            <control shapeId="62472" r:id="rId11" name="Check Box 8">
              <controlPr defaultSize="0" autoFill="0" autoLine="0" autoPict="0">
                <anchor moveWithCells="1">
                  <from>
                    <xdr:col>1</xdr:col>
                    <xdr:colOff>38100</xdr:colOff>
                    <xdr:row>41</xdr:row>
                    <xdr:rowOff>22860</xdr:rowOff>
                  </from>
                  <to>
                    <xdr:col>4</xdr:col>
                    <xdr:colOff>99060</xdr:colOff>
                    <xdr:row>41</xdr:row>
                    <xdr:rowOff>213360</xdr:rowOff>
                  </to>
                </anchor>
              </controlPr>
            </control>
          </mc:Choice>
        </mc:AlternateContent>
        <mc:AlternateContent xmlns:mc="http://schemas.openxmlformats.org/markup-compatibility/2006">
          <mc:Choice Requires="x14">
            <control shapeId="62473" r:id="rId12" name="Check Box 9">
              <controlPr defaultSize="0" autoFill="0" autoLine="0" autoPict="0">
                <anchor moveWithCells="1">
                  <from>
                    <xdr:col>10</xdr:col>
                    <xdr:colOff>53340</xdr:colOff>
                    <xdr:row>41</xdr:row>
                    <xdr:rowOff>7620</xdr:rowOff>
                  </from>
                  <to>
                    <xdr:col>13</xdr:col>
                    <xdr:colOff>106680</xdr:colOff>
                    <xdr:row>41</xdr:row>
                    <xdr:rowOff>198120</xdr:rowOff>
                  </to>
                </anchor>
              </controlPr>
            </control>
          </mc:Choice>
        </mc:AlternateContent>
        <mc:AlternateContent xmlns:mc="http://schemas.openxmlformats.org/markup-compatibility/2006">
          <mc:Choice Requires="x14">
            <control shapeId="62474" r:id="rId13" name="Check Box 10">
              <controlPr defaultSize="0" autoFill="0" autoLine="0" autoPict="0">
                <anchor moveWithCells="1">
                  <from>
                    <xdr:col>8</xdr:col>
                    <xdr:colOff>228600</xdr:colOff>
                    <xdr:row>43</xdr:row>
                    <xdr:rowOff>7620</xdr:rowOff>
                  </from>
                  <to>
                    <xdr:col>13</xdr:col>
                    <xdr:colOff>60960</xdr:colOff>
                    <xdr:row>43</xdr:row>
                    <xdr:rowOff>182880</xdr:rowOff>
                  </to>
                </anchor>
              </controlPr>
            </control>
          </mc:Choice>
        </mc:AlternateContent>
        <mc:AlternateContent xmlns:mc="http://schemas.openxmlformats.org/markup-compatibility/2006">
          <mc:Choice Requires="x14">
            <control shapeId="62475" r:id="rId14" name="Check Box 11">
              <controlPr defaultSize="0" autoFill="0" autoLine="0" autoPict="0">
                <anchor moveWithCells="1">
                  <from>
                    <xdr:col>1</xdr:col>
                    <xdr:colOff>38100</xdr:colOff>
                    <xdr:row>42</xdr:row>
                    <xdr:rowOff>22860</xdr:rowOff>
                  </from>
                  <to>
                    <xdr:col>4</xdr:col>
                    <xdr:colOff>60960</xdr:colOff>
                    <xdr:row>42</xdr:row>
                    <xdr:rowOff>213360</xdr:rowOff>
                  </to>
                </anchor>
              </controlPr>
            </control>
          </mc:Choice>
        </mc:AlternateContent>
        <mc:AlternateContent xmlns:mc="http://schemas.openxmlformats.org/markup-compatibility/2006">
          <mc:Choice Requires="x14">
            <control shapeId="62476" r:id="rId15" name="Check Box 12">
              <controlPr defaultSize="0" autoFill="0" autoLine="0" autoPict="0">
                <anchor moveWithCells="1">
                  <from>
                    <xdr:col>6</xdr:col>
                    <xdr:colOff>22860</xdr:colOff>
                    <xdr:row>41</xdr:row>
                    <xdr:rowOff>228600</xdr:rowOff>
                  </from>
                  <to>
                    <xdr:col>8</xdr:col>
                    <xdr:colOff>167640</xdr:colOff>
                    <xdr:row>43</xdr:row>
                    <xdr:rowOff>0</xdr:rowOff>
                  </to>
                </anchor>
              </controlPr>
            </control>
          </mc:Choice>
        </mc:AlternateContent>
        <mc:AlternateContent xmlns:mc="http://schemas.openxmlformats.org/markup-compatibility/2006">
          <mc:Choice Requires="x14">
            <control shapeId="62477" r:id="rId16" name="Check Box 13">
              <controlPr defaultSize="0" autoFill="0" autoLine="0" autoPict="0">
                <anchor moveWithCells="1">
                  <from>
                    <xdr:col>13</xdr:col>
                    <xdr:colOff>289560</xdr:colOff>
                    <xdr:row>42</xdr:row>
                    <xdr:rowOff>7620</xdr:rowOff>
                  </from>
                  <to>
                    <xdr:col>17</xdr:col>
                    <xdr:colOff>99060</xdr:colOff>
                    <xdr:row>42</xdr:row>
                    <xdr:rowOff>198120</xdr:rowOff>
                  </to>
                </anchor>
              </controlPr>
            </control>
          </mc:Choice>
        </mc:AlternateContent>
        <mc:AlternateContent xmlns:mc="http://schemas.openxmlformats.org/markup-compatibility/2006">
          <mc:Choice Requires="x14">
            <control shapeId="62478" r:id="rId17" name="Check Box 14">
              <controlPr defaultSize="0" autoFill="0" autoLine="0" autoPict="0">
                <anchor moveWithCells="1">
                  <from>
                    <xdr:col>1</xdr:col>
                    <xdr:colOff>38100</xdr:colOff>
                    <xdr:row>43</xdr:row>
                    <xdr:rowOff>15240</xdr:rowOff>
                  </from>
                  <to>
                    <xdr:col>8</xdr:col>
                    <xdr:colOff>152400</xdr:colOff>
                    <xdr:row>43</xdr:row>
                    <xdr:rowOff>190500</xdr:rowOff>
                  </to>
                </anchor>
              </controlPr>
            </control>
          </mc:Choice>
        </mc:AlternateContent>
        <mc:AlternateContent xmlns:mc="http://schemas.openxmlformats.org/markup-compatibility/2006">
          <mc:Choice Requires="x14">
            <control shapeId="62479" r:id="rId18" name="Check Box 15">
              <controlPr defaultSize="0" autoFill="0" autoLine="0" autoPict="0">
                <anchor moveWithCells="1">
                  <from>
                    <xdr:col>13</xdr:col>
                    <xdr:colOff>281940</xdr:colOff>
                    <xdr:row>41</xdr:row>
                    <xdr:rowOff>22860</xdr:rowOff>
                  </from>
                  <to>
                    <xdr:col>16</xdr:col>
                    <xdr:colOff>228600</xdr:colOff>
                    <xdr:row>41</xdr:row>
                    <xdr:rowOff>213360</xdr:rowOff>
                  </to>
                </anchor>
              </controlPr>
            </control>
          </mc:Choice>
        </mc:AlternateContent>
        <mc:AlternateContent xmlns:mc="http://schemas.openxmlformats.org/markup-compatibility/2006">
          <mc:Choice Requires="x14">
            <control shapeId="62480" r:id="rId19" name="Check Box 16">
              <controlPr defaultSize="0" autoFill="0" autoLine="0" autoPict="0">
                <anchor moveWithCells="1">
                  <from>
                    <xdr:col>6</xdr:col>
                    <xdr:colOff>30480</xdr:colOff>
                    <xdr:row>41</xdr:row>
                    <xdr:rowOff>22860</xdr:rowOff>
                  </from>
                  <to>
                    <xdr:col>9</xdr:col>
                    <xdr:colOff>213360</xdr:colOff>
                    <xdr:row>41</xdr:row>
                    <xdr:rowOff>213360</xdr:rowOff>
                  </to>
                </anchor>
              </controlPr>
            </control>
          </mc:Choice>
        </mc:AlternateContent>
        <mc:AlternateContent xmlns:mc="http://schemas.openxmlformats.org/markup-compatibility/2006">
          <mc:Choice Requires="x14">
            <control shapeId="62481" r:id="rId20" name="Check Box 17">
              <controlPr defaultSize="0" autoFill="0" autoLine="0" autoPict="0">
                <anchor moveWithCells="1">
                  <from>
                    <xdr:col>1</xdr:col>
                    <xdr:colOff>38100</xdr:colOff>
                    <xdr:row>46</xdr:row>
                    <xdr:rowOff>22860</xdr:rowOff>
                  </from>
                  <to>
                    <xdr:col>3</xdr:col>
                    <xdr:colOff>137160</xdr:colOff>
                    <xdr:row>46</xdr:row>
                    <xdr:rowOff>213360</xdr:rowOff>
                  </to>
                </anchor>
              </controlPr>
            </control>
          </mc:Choice>
        </mc:AlternateContent>
        <mc:AlternateContent xmlns:mc="http://schemas.openxmlformats.org/markup-compatibility/2006">
          <mc:Choice Requires="x14">
            <control shapeId="62482" r:id="rId21" name="Check Box 18">
              <controlPr defaultSize="0" autoFill="0" autoLine="0" autoPict="0">
                <anchor moveWithCells="1">
                  <from>
                    <xdr:col>4</xdr:col>
                    <xdr:colOff>175260</xdr:colOff>
                    <xdr:row>46</xdr:row>
                    <xdr:rowOff>7620</xdr:rowOff>
                  </from>
                  <to>
                    <xdr:col>7</xdr:col>
                    <xdr:colOff>60960</xdr:colOff>
                    <xdr:row>46</xdr:row>
                    <xdr:rowOff>213360</xdr:rowOff>
                  </to>
                </anchor>
              </controlPr>
            </control>
          </mc:Choice>
        </mc:AlternateContent>
        <mc:AlternateContent xmlns:mc="http://schemas.openxmlformats.org/markup-compatibility/2006">
          <mc:Choice Requires="x14">
            <control shapeId="62483" r:id="rId22" name="Check Box 19">
              <controlPr defaultSize="0" autoFill="0" autoLine="0" autoPict="0">
                <anchor moveWithCells="1">
                  <from>
                    <xdr:col>8</xdr:col>
                    <xdr:colOff>99060</xdr:colOff>
                    <xdr:row>46</xdr:row>
                    <xdr:rowOff>22860</xdr:rowOff>
                  </from>
                  <to>
                    <xdr:col>10</xdr:col>
                    <xdr:colOff>175260</xdr:colOff>
                    <xdr:row>46</xdr:row>
                    <xdr:rowOff>213360</xdr:rowOff>
                  </to>
                </anchor>
              </controlPr>
            </control>
          </mc:Choice>
        </mc:AlternateContent>
        <mc:AlternateContent xmlns:mc="http://schemas.openxmlformats.org/markup-compatibility/2006">
          <mc:Choice Requires="x14">
            <control shapeId="62484" r:id="rId23" name="Check Box 20">
              <controlPr defaultSize="0" autoFill="0" autoLine="0" autoPict="0">
                <anchor moveWithCells="1">
                  <from>
                    <xdr:col>12</xdr:col>
                    <xdr:colOff>60960</xdr:colOff>
                    <xdr:row>46</xdr:row>
                    <xdr:rowOff>22860</xdr:rowOff>
                  </from>
                  <to>
                    <xdr:col>14</xdr:col>
                    <xdr:colOff>99060</xdr:colOff>
                    <xdr:row>46</xdr:row>
                    <xdr:rowOff>213360</xdr:rowOff>
                  </to>
                </anchor>
              </controlPr>
            </control>
          </mc:Choice>
        </mc:AlternateContent>
        <mc:AlternateContent xmlns:mc="http://schemas.openxmlformats.org/markup-compatibility/2006">
          <mc:Choice Requires="x14">
            <control shapeId="62485" r:id="rId24" name="Check Box 21">
              <controlPr defaultSize="0" autoFill="0" autoLine="0" autoPict="0">
                <anchor moveWithCells="1">
                  <from>
                    <xdr:col>15</xdr:col>
                    <xdr:colOff>38100</xdr:colOff>
                    <xdr:row>47</xdr:row>
                    <xdr:rowOff>7620</xdr:rowOff>
                  </from>
                  <to>
                    <xdr:col>17</xdr:col>
                    <xdr:colOff>175260</xdr:colOff>
                    <xdr:row>47</xdr:row>
                    <xdr:rowOff>213360</xdr:rowOff>
                  </to>
                </anchor>
              </controlPr>
            </control>
          </mc:Choice>
        </mc:AlternateContent>
        <mc:AlternateContent xmlns:mc="http://schemas.openxmlformats.org/markup-compatibility/2006">
          <mc:Choice Requires="x14">
            <control shapeId="62486" r:id="rId25" name="Check Box 22">
              <controlPr defaultSize="0" autoFill="0" autoLine="0" autoPict="0">
                <anchor moveWithCells="1">
                  <from>
                    <xdr:col>15</xdr:col>
                    <xdr:colOff>38100</xdr:colOff>
                    <xdr:row>46</xdr:row>
                    <xdr:rowOff>22860</xdr:rowOff>
                  </from>
                  <to>
                    <xdr:col>17</xdr:col>
                    <xdr:colOff>137160</xdr:colOff>
                    <xdr:row>46</xdr:row>
                    <xdr:rowOff>213360</xdr:rowOff>
                  </to>
                </anchor>
              </controlPr>
            </control>
          </mc:Choice>
        </mc:AlternateContent>
        <mc:AlternateContent xmlns:mc="http://schemas.openxmlformats.org/markup-compatibility/2006">
          <mc:Choice Requires="x14">
            <control shapeId="62487" r:id="rId26" name="Check Box 23">
              <controlPr defaultSize="0" autoFill="0" autoLine="0" autoPict="0">
                <anchor moveWithCells="1">
                  <from>
                    <xdr:col>1</xdr:col>
                    <xdr:colOff>30480</xdr:colOff>
                    <xdr:row>47</xdr:row>
                    <xdr:rowOff>22860</xdr:rowOff>
                  </from>
                  <to>
                    <xdr:col>3</xdr:col>
                    <xdr:colOff>137160</xdr:colOff>
                    <xdr:row>47</xdr:row>
                    <xdr:rowOff>213360</xdr:rowOff>
                  </to>
                </anchor>
              </controlPr>
            </control>
          </mc:Choice>
        </mc:AlternateContent>
        <mc:AlternateContent xmlns:mc="http://schemas.openxmlformats.org/markup-compatibility/2006">
          <mc:Choice Requires="x14">
            <control shapeId="62488" r:id="rId27" name="Check Box 24">
              <controlPr defaultSize="0" autoFill="0" autoLine="0" autoPict="0">
                <anchor moveWithCells="1">
                  <from>
                    <xdr:col>8</xdr:col>
                    <xdr:colOff>99060</xdr:colOff>
                    <xdr:row>47</xdr:row>
                    <xdr:rowOff>30480</xdr:rowOff>
                  </from>
                  <to>
                    <xdr:col>10</xdr:col>
                    <xdr:colOff>213360</xdr:colOff>
                    <xdr:row>47</xdr:row>
                    <xdr:rowOff>213360</xdr:rowOff>
                  </to>
                </anchor>
              </controlPr>
            </control>
          </mc:Choice>
        </mc:AlternateContent>
        <mc:AlternateContent xmlns:mc="http://schemas.openxmlformats.org/markup-compatibility/2006">
          <mc:Choice Requires="x14">
            <control shapeId="62489" r:id="rId28" name="Check Box 25">
              <controlPr defaultSize="0" autoFill="0" autoLine="0" autoPict="0">
                <anchor moveWithCells="1">
                  <from>
                    <xdr:col>12</xdr:col>
                    <xdr:colOff>60960</xdr:colOff>
                    <xdr:row>47</xdr:row>
                    <xdr:rowOff>22860</xdr:rowOff>
                  </from>
                  <to>
                    <xdr:col>14</xdr:col>
                    <xdr:colOff>99060</xdr:colOff>
                    <xdr:row>47</xdr:row>
                    <xdr:rowOff>213360</xdr:rowOff>
                  </to>
                </anchor>
              </controlPr>
            </control>
          </mc:Choice>
        </mc:AlternateContent>
        <mc:AlternateContent xmlns:mc="http://schemas.openxmlformats.org/markup-compatibility/2006">
          <mc:Choice Requires="x14">
            <control shapeId="62490" r:id="rId29" name="Check Box 26">
              <controlPr defaultSize="0" autoFill="0" autoLine="0" autoPict="0">
                <anchor moveWithCells="1">
                  <from>
                    <xdr:col>4</xdr:col>
                    <xdr:colOff>175260</xdr:colOff>
                    <xdr:row>47</xdr:row>
                    <xdr:rowOff>22860</xdr:rowOff>
                  </from>
                  <to>
                    <xdr:col>7</xdr:col>
                    <xdr:colOff>60960</xdr:colOff>
                    <xdr:row>47</xdr:row>
                    <xdr:rowOff>213360</xdr:rowOff>
                  </to>
                </anchor>
              </controlPr>
            </control>
          </mc:Choice>
        </mc:AlternateContent>
        <mc:AlternateContent xmlns:mc="http://schemas.openxmlformats.org/markup-compatibility/2006">
          <mc:Choice Requires="x14">
            <control shapeId="62491" r:id="rId30" name="Group Box 27">
              <controlPr defaultSize="0" autoFill="0" autoPict="0">
                <anchor moveWithCells="1">
                  <from>
                    <xdr:col>6</xdr:col>
                    <xdr:colOff>83820</xdr:colOff>
                    <xdr:row>47</xdr:row>
                    <xdr:rowOff>213360</xdr:rowOff>
                  </from>
                  <to>
                    <xdr:col>11</xdr:col>
                    <xdr:colOff>99060</xdr:colOff>
                    <xdr:row>48</xdr:row>
                    <xdr:rowOff>152400</xdr:rowOff>
                  </to>
                </anchor>
              </controlPr>
            </control>
          </mc:Choice>
        </mc:AlternateContent>
        <mc:AlternateContent xmlns:mc="http://schemas.openxmlformats.org/markup-compatibility/2006">
          <mc:Choice Requires="x14">
            <control shapeId="62492" r:id="rId31" name="Check Box 28">
              <controlPr defaultSize="0" autoFill="0" autoLine="0" autoPict="0">
                <anchor moveWithCells="1">
                  <from>
                    <xdr:col>32</xdr:col>
                    <xdr:colOff>83820</xdr:colOff>
                    <xdr:row>19</xdr:row>
                    <xdr:rowOff>30480</xdr:rowOff>
                  </from>
                  <to>
                    <xdr:col>35</xdr:col>
                    <xdr:colOff>327660</xdr:colOff>
                    <xdr:row>20</xdr:row>
                    <xdr:rowOff>175260</xdr:rowOff>
                  </to>
                </anchor>
              </controlPr>
            </control>
          </mc:Choice>
        </mc:AlternateContent>
        <mc:AlternateContent xmlns:mc="http://schemas.openxmlformats.org/markup-compatibility/2006">
          <mc:Choice Requires="x14">
            <control shapeId="62493" r:id="rId32" name="Check Box 29">
              <controlPr defaultSize="0" autoFill="0" autoLine="0" autoPict="0">
                <anchor moveWithCells="1">
                  <from>
                    <xdr:col>20</xdr:col>
                    <xdr:colOff>60960</xdr:colOff>
                    <xdr:row>24</xdr:row>
                    <xdr:rowOff>22860</xdr:rowOff>
                  </from>
                  <to>
                    <xdr:col>22</xdr:col>
                    <xdr:colOff>251460</xdr:colOff>
                    <xdr:row>25</xdr:row>
                    <xdr:rowOff>22860</xdr:rowOff>
                  </to>
                </anchor>
              </controlPr>
            </control>
          </mc:Choice>
        </mc:AlternateContent>
        <mc:AlternateContent xmlns:mc="http://schemas.openxmlformats.org/markup-compatibility/2006">
          <mc:Choice Requires="x14">
            <control shapeId="62494" r:id="rId33" name="Check Box 30">
              <controlPr defaultSize="0" autoFill="0" autoLine="0" autoPict="0">
                <anchor moveWithCells="1">
                  <from>
                    <xdr:col>20</xdr:col>
                    <xdr:colOff>60960</xdr:colOff>
                    <xdr:row>27</xdr:row>
                    <xdr:rowOff>30480</xdr:rowOff>
                  </from>
                  <to>
                    <xdr:col>22</xdr:col>
                    <xdr:colOff>175260</xdr:colOff>
                    <xdr:row>28</xdr:row>
                    <xdr:rowOff>22860</xdr:rowOff>
                  </to>
                </anchor>
              </controlPr>
            </control>
          </mc:Choice>
        </mc:AlternateContent>
        <mc:AlternateContent xmlns:mc="http://schemas.openxmlformats.org/markup-compatibility/2006">
          <mc:Choice Requires="x14">
            <control shapeId="62495" r:id="rId34" name="Check Box 31">
              <controlPr defaultSize="0" autoFill="0" autoLine="0" autoPict="0">
                <anchor moveWithCells="1">
                  <from>
                    <xdr:col>20</xdr:col>
                    <xdr:colOff>60960</xdr:colOff>
                    <xdr:row>29</xdr:row>
                    <xdr:rowOff>22860</xdr:rowOff>
                  </from>
                  <to>
                    <xdr:col>23</xdr:col>
                    <xdr:colOff>22860</xdr:colOff>
                    <xdr:row>29</xdr:row>
                    <xdr:rowOff>213360</xdr:rowOff>
                  </to>
                </anchor>
              </controlPr>
            </control>
          </mc:Choice>
        </mc:AlternateContent>
        <mc:AlternateContent xmlns:mc="http://schemas.openxmlformats.org/markup-compatibility/2006">
          <mc:Choice Requires="x14">
            <control shapeId="62496" r:id="rId35" name="Check Box 32">
              <controlPr defaultSize="0" autoFill="0" autoLine="0" autoPict="0">
                <anchor moveWithCells="1">
                  <from>
                    <xdr:col>10</xdr:col>
                    <xdr:colOff>68580</xdr:colOff>
                    <xdr:row>42</xdr:row>
                    <xdr:rowOff>7620</xdr:rowOff>
                  </from>
                  <to>
                    <xdr:col>12</xdr:col>
                    <xdr:colOff>228600</xdr:colOff>
                    <xdr:row>43</xdr:row>
                    <xdr:rowOff>0</xdr:rowOff>
                  </to>
                </anchor>
              </controlPr>
            </control>
          </mc:Choice>
        </mc:AlternateContent>
        <mc:AlternateContent xmlns:mc="http://schemas.openxmlformats.org/markup-compatibility/2006">
          <mc:Choice Requires="x14">
            <control shapeId="62497" r:id="rId36" name="Check Box 33">
              <controlPr defaultSize="0" autoFill="0" autoLine="0" autoPict="0">
                <anchor moveWithCells="1">
                  <from>
                    <xdr:col>21</xdr:col>
                    <xdr:colOff>30480</xdr:colOff>
                    <xdr:row>32</xdr:row>
                    <xdr:rowOff>22860</xdr:rowOff>
                  </from>
                  <to>
                    <xdr:col>25</xdr:col>
                    <xdr:colOff>22860</xdr:colOff>
                    <xdr:row>32</xdr:row>
                    <xdr:rowOff>213360</xdr:rowOff>
                  </to>
                </anchor>
              </controlPr>
            </control>
          </mc:Choice>
        </mc:AlternateContent>
        <mc:AlternateContent xmlns:mc="http://schemas.openxmlformats.org/markup-compatibility/2006">
          <mc:Choice Requires="x14">
            <control shapeId="62498" r:id="rId37" name="Check Box 34">
              <controlPr defaultSize="0" autoFill="0" autoLine="0" autoPict="0">
                <anchor moveWithCells="1">
                  <from>
                    <xdr:col>21</xdr:col>
                    <xdr:colOff>22860</xdr:colOff>
                    <xdr:row>34</xdr:row>
                    <xdr:rowOff>22860</xdr:rowOff>
                  </from>
                  <to>
                    <xdr:col>23</xdr:col>
                    <xdr:colOff>175260</xdr:colOff>
                    <xdr:row>34</xdr:row>
                    <xdr:rowOff>213360</xdr:rowOff>
                  </to>
                </anchor>
              </controlPr>
            </control>
          </mc:Choice>
        </mc:AlternateContent>
        <mc:AlternateContent xmlns:mc="http://schemas.openxmlformats.org/markup-compatibility/2006">
          <mc:Choice Requires="x14">
            <control shapeId="62499" r:id="rId38" name="Check Box 35">
              <controlPr defaultSize="0" autoFill="0" autoLine="0" autoPict="0">
                <anchor moveWithCells="1">
                  <from>
                    <xdr:col>21</xdr:col>
                    <xdr:colOff>30480</xdr:colOff>
                    <xdr:row>36</xdr:row>
                    <xdr:rowOff>7620</xdr:rowOff>
                  </from>
                  <to>
                    <xdr:col>23</xdr:col>
                    <xdr:colOff>60960</xdr:colOff>
                    <xdr:row>36</xdr:row>
                    <xdr:rowOff>213360</xdr:rowOff>
                  </to>
                </anchor>
              </controlPr>
            </control>
          </mc:Choice>
        </mc:AlternateContent>
        <mc:AlternateContent xmlns:mc="http://schemas.openxmlformats.org/markup-compatibility/2006">
          <mc:Choice Requires="x14">
            <control shapeId="62500" r:id="rId39" name="Check Box 36">
              <controlPr defaultSize="0" autoFill="0" autoLine="0" autoPict="0">
                <anchor moveWithCells="1">
                  <from>
                    <xdr:col>13</xdr:col>
                    <xdr:colOff>289560</xdr:colOff>
                    <xdr:row>42</xdr:row>
                    <xdr:rowOff>228600</xdr:rowOff>
                  </from>
                  <to>
                    <xdr:col>18</xdr:col>
                    <xdr:colOff>167640</xdr:colOff>
                    <xdr:row>43</xdr:row>
                    <xdr:rowOff>213360</xdr:rowOff>
                  </to>
                </anchor>
              </controlPr>
            </control>
          </mc:Choice>
        </mc:AlternateContent>
        <mc:AlternateContent xmlns:mc="http://schemas.openxmlformats.org/markup-compatibility/2006">
          <mc:Choice Requires="x14">
            <control shapeId="62501" r:id="rId40" name="Check Box 37">
              <controlPr defaultSize="0" autoFill="0" autoLine="0" autoPict="0">
                <anchor moveWithCells="1">
                  <from>
                    <xdr:col>1</xdr:col>
                    <xdr:colOff>38100</xdr:colOff>
                    <xdr:row>44</xdr:row>
                    <xdr:rowOff>7620</xdr:rowOff>
                  </from>
                  <to>
                    <xdr:col>5</xdr:col>
                    <xdr:colOff>99060</xdr:colOff>
                    <xdr:row>44</xdr:row>
                    <xdr:rowOff>198120</xdr:rowOff>
                  </to>
                </anchor>
              </controlPr>
            </control>
          </mc:Choice>
        </mc:AlternateContent>
        <mc:AlternateContent xmlns:mc="http://schemas.openxmlformats.org/markup-compatibility/2006">
          <mc:Choice Requires="x14">
            <control shapeId="62502" r:id="rId41" name="Check Box 38">
              <controlPr defaultSize="0" autoFill="0" autoLine="0" autoPict="0">
                <anchor moveWithCells="1">
                  <from>
                    <xdr:col>23</xdr:col>
                    <xdr:colOff>38100</xdr:colOff>
                    <xdr:row>27</xdr:row>
                    <xdr:rowOff>22860</xdr:rowOff>
                  </from>
                  <to>
                    <xdr:col>27</xdr:col>
                    <xdr:colOff>137160</xdr:colOff>
                    <xdr:row>27</xdr:row>
                    <xdr:rowOff>213360</xdr:rowOff>
                  </to>
                </anchor>
              </controlPr>
            </control>
          </mc:Choice>
        </mc:AlternateContent>
        <mc:AlternateContent xmlns:mc="http://schemas.openxmlformats.org/markup-compatibility/2006">
          <mc:Choice Requires="x14">
            <control shapeId="62503" r:id="rId42" name="Check Box 39">
              <controlPr defaultSize="0" autoFill="0" autoLine="0" autoPict="0">
                <anchor moveWithCells="1">
                  <from>
                    <xdr:col>21</xdr:col>
                    <xdr:colOff>30480</xdr:colOff>
                    <xdr:row>38</xdr:row>
                    <xdr:rowOff>22860</xdr:rowOff>
                  </from>
                  <to>
                    <xdr:col>24</xdr:col>
                    <xdr:colOff>0</xdr:colOff>
                    <xdr:row>38</xdr:row>
                    <xdr:rowOff>213360</xdr:rowOff>
                  </to>
                </anchor>
              </controlPr>
            </control>
          </mc:Choice>
        </mc:AlternateContent>
        <mc:AlternateContent xmlns:mc="http://schemas.openxmlformats.org/markup-compatibility/2006">
          <mc:Choice Requires="x14">
            <control shapeId="62504" r:id="rId43" name="Check Box 40">
              <controlPr defaultSize="0" autoFill="0" autoLine="0" autoPict="0">
                <anchor moveWithCells="1">
                  <from>
                    <xdr:col>21</xdr:col>
                    <xdr:colOff>22860</xdr:colOff>
                    <xdr:row>40</xdr:row>
                    <xdr:rowOff>22860</xdr:rowOff>
                  </from>
                  <to>
                    <xdr:col>24</xdr:col>
                    <xdr:colOff>99060</xdr:colOff>
                    <xdr:row>40</xdr:row>
                    <xdr:rowOff>213360</xdr:rowOff>
                  </to>
                </anchor>
              </controlPr>
            </control>
          </mc:Choice>
        </mc:AlternateContent>
        <mc:AlternateContent xmlns:mc="http://schemas.openxmlformats.org/markup-compatibility/2006">
          <mc:Choice Requires="x14">
            <control shapeId="62505" r:id="rId44" name="Check Box 41">
              <controlPr defaultSize="0" autoFill="0" autoLine="0" autoPict="0">
                <anchor moveWithCells="1">
                  <from>
                    <xdr:col>28</xdr:col>
                    <xdr:colOff>22860</xdr:colOff>
                    <xdr:row>19</xdr:row>
                    <xdr:rowOff>38100</xdr:rowOff>
                  </from>
                  <to>
                    <xdr:col>30</xdr:col>
                    <xdr:colOff>304800</xdr:colOff>
                    <xdr:row>20</xdr:row>
                    <xdr:rowOff>175260</xdr:rowOff>
                  </to>
                </anchor>
              </controlPr>
            </control>
          </mc:Choice>
        </mc:AlternateContent>
        <mc:AlternateContent xmlns:mc="http://schemas.openxmlformats.org/markup-compatibility/2006">
          <mc:Choice Requires="x14">
            <control shapeId="62506" r:id="rId45" name="Check Box 42">
              <controlPr defaultSize="0" autoFill="0" autoLine="0" autoPict="0">
                <anchor moveWithCells="1">
                  <from>
                    <xdr:col>23</xdr:col>
                    <xdr:colOff>45720</xdr:colOff>
                    <xdr:row>19</xdr:row>
                    <xdr:rowOff>45720</xdr:rowOff>
                  </from>
                  <to>
                    <xdr:col>26</xdr:col>
                    <xdr:colOff>137160</xdr:colOff>
                    <xdr:row>20</xdr:row>
                    <xdr:rowOff>175260</xdr:rowOff>
                  </to>
                </anchor>
              </controlPr>
            </control>
          </mc:Choice>
        </mc:AlternateContent>
        <mc:AlternateContent xmlns:mc="http://schemas.openxmlformats.org/markup-compatibility/2006">
          <mc:Choice Requires="x14">
            <control shapeId="62507" r:id="rId46" name="Check Box 43">
              <controlPr defaultSize="0" autoFill="0" autoLine="0" autoPict="0">
                <anchor moveWithCells="1">
                  <from>
                    <xdr:col>8</xdr:col>
                    <xdr:colOff>228600</xdr:colOff>
                    <xdr:row>44</xdr:row>
                    <xdr:rowOff>15240</xdr:rowOff>
                  </from>
                  <to>
                    <xdr:col>13</xdr:col>
                    <xdr:colOff>114300</xdr:colOff>
                    <xdr:row>44</xdr:row>
                    <xdr:rowOff>198120</xdr:rowOff>
                  </to>
                </anchor>
              </controlPr>
            </control>
          </mc:Choice>
        </mc:AlternateContent>
        <mc:AlternateContent xmlns:mc="http://schemas.openxmlformats.org/markup-compatibility/2006">
          <mc:Choice Requires="x14">
            <control shapeId="62508" r:id="rId47" name="Option Button 44">
              <controlPr defaultSize="0" autoFill="0" autoLine="0" autoPict="0" altText="不要">
                <anchor moveWithCells="1">
                  <from>
                    <xdr:col>34</xdr:col>
                    <xdr:colOff>60960</xdr:colOff>
                    <xdr:row>15</xdr:row>
                    <xdr:rowOff>7620</xdr:rowOff>
                  </from>
                  <to>
                    <xdr:col>35</xdr:col>
                    <xdr:colOff>251460</xdr:colOff>
                    <xdr:row>15</xdr:row>
                    <xdr:rowOff>228600</xdr:rowOff>
                  </to>
                </anchor>
              </controlPr>
            </control>
          </mc:Choice>
        </mc:AlternateContent>
        <mc:AlternateContent xmlns:mc="http://schemas.openxmlformats.org/markup-compatibility/2006">
          <mc:Choice Requires="x14">
            <control shapeId="62509" r:id="rId48" name="Option Button 45">
              <controlPr defaultSize="0" autoFill="0" autoLine="0" autoPict="0">
                <anchor moveWithCells="1">
                  <from>
                    <xdr:col>1</xdr:col>
                    <xdr:colOff>60960</xdr:colOff>
                    <xdr:row>5</xdr:row>
                    <xdr:rowOff>106680</xdr:rowOff>
                  </from>
                  <to>
                    <xdr:col>4</xdr:col>
                    <xdr:colOff>137160</xdr:colOff>
                    <xdr:row>6</xdr:row>
                    <xdr:rowOff>152400</xdr:rowOff>
                  </to>
                </anchor>
              </controlPr>
            </control>
          </mc:Choice>
        </mc:AlternateContent>
        <mc:AlternateContent xmlns:mc="http://schemas.openxmlformats.org/markup-compatibility/2006">
          <mc:Choice Requires="x14">
            <control shapeId="62510" r:id="rId49" name="Option Button 46">
              <controlPr defaultSize="0" autoFill="0" autoLine="0" autoPict="0">
                <anchor moveWithCells="1">
                  <from>
                    <xdr:col>6</xdr:col>
                    <xdr:colOff>30480</xdr:colOff>
                    <xdr:row>5</xdr:row>
                    <xdr:rowOff>106680</xdr:rowOff>
                  </from>
                  <to>
                    <xdr:col>10</xdr:col>
                    <xdr:colOff>99060</xdr:colOff>
                    <xdr:row>6</xdr:row>
                    <xdr:rowOff>152400</xdr:rowOff>
                  </to>
                </anchor>
              </controlPr>
            </control>
          </mc:Choice>
        </mc:AlternateContent>
        <mc:AlternateContent xmlns:mc="http://schemas.openxmlformats.org/markup-compatibility/2006">
          <mc:Choice Requires="x14">
            <control shapeId="62511" r:id="rId50" name="Option Button 47">
              <controlPr defaultSize="0" autoFill="0" autoLine="0" autoPict="0">
                <anchor moveWithCells="1">
                  <from>
                    <xdr:col>11</xdr:col>
                    <xdr:colOff>68580</xdr:colOff>
                    <xdr:row>5</xdr:row>
                    <xdr:rowOff>106680</xdr:rowOff>
                  </from>
                  <to>
                    <xdr:col>15</xdr:col>
                    <xdr:colOff>60960</xdr:colOff>
                    <xdr:row>6</xdr:row>
                    <xdr:rowOff>152400</xdr:rowOff>
                  </to>
                </anchor>
              </controlPr>
            </control>
          </mc:Choice>
        </mc:AlternateContent>
        <mc:AlternateContent xmlns:mc="http://schemas.openxmlformats.org/markup-compatibility/2006">
          <mc:Choice Requires="x14">
            <control shapeId="62512" r:id="rId51" name="Option Button 48">
              <controlPr defaultSize="0" autoFill="0" autoLine="0" autoPict="0">
                <anchor moveWithCells="1">
                  <from>
                    <xdr:col>16</xdr:col>
                    <xdr:colOff>106680</xdr:colOff>
                    <xdr:row>5</xdr:row>
                    <xdr:rowOff>106680</xdr:rowOff>
                  </from>
                  <to>
                    <xdr:col>20</xdr:col>
                    <xdr:colOff>213360</xdr:colOff>
                    <xdr:row>6</xdr:row>
                    <xdr:rowOff>152400</xdr:rowOff>
                  </to>
                </anchor>
              </controlPr>
            </control>
          </mc:Choice>
        </mc:AlternateContent>
        <mc:AlternateContent xmlns:mc="http://schemas.openxmlformats.org/markup-compatibility/2006">
          <mc:Choice Requires="x14">
            <control shapeId="62513" r:id="rId52" name="Group Box 49">
              <controlPr defaultSize="0" autoFill="0" autoPict="0">
                <anchor moveWithCells="1">
                  <from>
                    <xdr:col>32</xdr:col>
                    <xdr:colOff>7620</xdr:colOff>
                    <xdr:row>17</xdr:row>
                    <xdr:rowOff>60960</xdr:rowOff>
                  </from>
                  <to>
                    <xdr:col>35</xdr:col>
                    <xdr:colOff>304800</xdr:colOff>
                    <xdr:row>18</xdr:row>
                    <xdr:rowOff>152400</xdr:rowOff>
                  </to>
                </anchor>
              </controlPr>
            </control>
          </mc:Choice>
        </mc:AlternateContent>
        <mc:AlternateContent xmlns:mc="http://schemas.openxmlformats.org/markup-compatibility/2006">
          <mc:Choice Requires="x14">
            <control shapeId="62514" r:id="rId53" name="Group Box 50">
              <controlPr defaultSize="0" autoFill="0" autoPict="0">
                <anchor moveWithCells="1">
                  <from>
                    <xdr:col>0</xdr:col>
                    <xdr:colOff>182880</xdr:colOff>
                    <xdr:row>4</xdr:row>
                    <xdr:rowOff>266700</xdr:rowOff>
                  </from>
                  <to>
                    <xdr:col>21</xdr:col>
                    <xdr:colOff>99060</xdr:colOff>
                    <xdr:row>7</xdr:row>
                    <xdr:rowOff>0</xdr:rowOff>
                  </to>
                </anchor>
              </controlPr>
            </control>
          </mc:Choice>
        </mc:AlternateContent>
        <mc:AlternateContent xmlns:mc="http://schemas.openxmlformats.org/markup-compatibility/2006">
          <mc:Choice Requires="x14">
            <control shapeId="62515" r:id="rId54" name="Check Box 51">
              <controlPr defaultSize="0" autoFill="0" autoLine="0" autoPict="0">
                <anchor moveWithCells="1">
                  <from>
                    <xdr:col>13</xdr:col>
                    <xdr:colOff>15240</xdr:colOff>
                    <xdr:row>32</xdr:row>
                    <xdr:rowOff>22860</xdr:rowOff>
                  </from>
                  <to>
                    <xdr:col>15</xdr:col>
                    <xdr:colOff>22860</xdr:colOff>
                    <xdr:row>32</xdr:row>
                    <xdr:rowOff>213360</xdr:rowOff>
                  </to>
                </anchor>
              </controlPr>
            </control>
          </mc:Choice>
        </mc:AlternateContent>
        <mc:AlternateContent xmlns:mc="http://schemas.openxmlformats.org/markup-compatibility/2006">
          <mc:Choice Requires="x14">
            <control shapeId="62516" r:id="rId55" name="Check Box 52">
              <controlPr defaultSize="0" autoFill="0" autoLine="0" autoPict="0">
                <anchor moveWithCells="1">
                  <from>
                    <xdr:col>10</xdr:col>
                    <xdr:colOff>22860</xdr:colOff>
                    <xdr:row>32</xdr:row>
                    <xdr:rowOff>22860</xdr:rowOff>
                  </from>
                  <to>
                    <xdr:col>12</xdr:col>
                    <xdr:colOff>99060</xdr:colOff>
                    <xdr:row>32</xdr:row>
                    <xdr:rowOff>213360</xdr:rowOff>
                  </to>
                </anchor>
              </controlPr>
            </control>
          </mc:Choice>
        </mc:AlternateContent>
        <mc:AlternateContent xmlns:mc="http://schemas.openxmlformats.org/markup-compatibility/2006">
          <mc:Choice Requires="x14">
            <control shapeId="62517" r:id="rId56" name="Check Box 53">
              <controlPr defaultSize="0" autoFill="0" autoLine="0" autoPict="0">
                <anchor moveWithCells="1">
                  <from>
                    <xdr:col>15</xdr:col>
                    <xdr:colOff>152400</xdr:colOff>
                    <xdr:row>32</xdr:row>
                    <xdr:rowOff>22860</xdr:rowOff>
                  </from>
                  <to>
                    <xdr:col>17</xdr:col>
                    <xdr:colOff>289560</xdr:colOff>
                    <xdr:row>32</xdr:row>
                    <xdr:rowOff>213360</xdr:rowOff>
                  </to>
                </anchor>
              </controlPr>
            </control>
          </mc:Choice>
        </mc:AlternateContent>
        <mc:AlternateContent xmlns:mc="http://schemas.openxmlformats.org/markup-compatibility/2006">
          <mc:Choice Requires="x14">
            <control shapeId="62518" r:id="rId57" name="Check Box 54">
              <controlPr defaultSize="0" autoFill="0" autoLine="0" autoPict="0">
                <anchor moveWithCells="1">
                  <from>
                    <xdr:col>34</xdr:col>
                    <xdr:colOff>15240</xdr:colOff>
                    <xdr:row>23</xdr:row>
                    <xdr:rowOff>22860</xdr:rowOff>
                  </from>
                  <to>
                    <xdr:col>35</xdr:col>
                    <xdr:colOff>213360</xdr:colOff>
                    <xdr:row>25</xdr:row>
                    <xdr:rowOff>22860</xdr:rowOff>
                  </to>
                </anchor>
              </controlPr>
            </control>
          </mc:Choice>
        </mc:AlternateContent>
        <mc:AlternateContent xmlns:mc="http://schemas.openxmlformats.org/markup-compatibility/2006">
          <mc:Choice Requires="x14">
            <control shapeId="62519" r:id="rId58" name="Check Box 55">
              <controlPr defaultSize="0" autoFill="0" autoLine="0" autoPict="0">
                <anchor moveWithCells="1">
                  <from>
                    <xdr:col>21</xdr:col>
                    <xdr:colOff>7620</xdr:colOff>
                    <xdr:row>26</xdr:row>
                    <xdr:rowOff>22860</xdr:rowOff>
                  </from>
                  <to>
                    <xdr:col>29</xdr:col>
                    <xdr:colOff>175260</xdr:colOff>
                    <xdr:row>26</xdr:row>
                    <xdr:rowOff>213360</xdr:rowOff>
                  </to>
                </anchor>
              </controlPr>
            </control>
          </mc:Choice>
        </mc:AlternateContent>
        <mc:AlternateContent xmlns:mc="http://schemas.openxmlformats.org/markup-compatibility/2006">
          <mc:Choice Requires="x14">
            <control shapeId="62520" r:id="rId59" name="Check Box 56">
              <controlPr defaultSize="0" autoFill="0" autoLine="0" autoPict="0">
                <anchor moveWithCells="1">
                  <from>
                    <xdr:col>30</xdr:col>
                    <xdr:colOff>22860</xdr:colOff>
                    <xdr:row>26</xdr:row>
                    <xdr:rowOff>15240</xdr:rowOff>
                  </from>
                  <to>
                    <xdr:col>35</xdr:col>
                    <xdr:colOff>99060</xdr:colOff>
                    <xdr:row>26</xdr:row>
                    <xdr:rowOff>213360</xdr:rowOff>
                  </to>
                </anchor>
              </controlPr>
            </control>
          </mc:Choice>
        </mc:AlternateContent>
        <mc:AlternateContent xmlns:mc="http://schemas.openxmlformats.org/markup-compatibility/2006">
          <mc:Choice Requires="x14">
            <control shapeId="62521" r:id="rId60" name="Check Box 57">
              <controlPr defaultSize="0" autoFill="0" autoLine="0" autoPict="0">
                <anchor moveWithCells="1">
                  <from>
                    <xdr:col>5</xdr:col>
                    <xdr:colOff>7620</xdr:colOff>
                    <xdr:row>39</xdr:row>
                    <xdr:rowOff>22860</xdr:rowOff>
                  </from>
                  <to>
                    <xdr:col>11</xdr:col>
                    <xdr:colOff>152400</xdr:colOff>
                    <xdr:row>39</xdr:row>
                    <xdr:rowOff>213360</xdr:rowOff>
                  </to>
                </anchor>
              </controlPr>
            </control>
          </mc:Choice>
        </mc:AlternateContent>
        <mc:AlternateContent xmlns:mc="http://schemas.openxmlformats.org/markup-compatibility/2006">
          <mc:Choice Requires="x14">
            <control shapeId="62522" r:id="rId61" name="Check Box 58">
              <controlPr defaultSize="0" autoFill="0" autoLine="0" autoPict="0">
                <anchor moveWithCells="1">
                  <from>
                    <xdr:col>1</xdr:col>
                    <xdr:colOff>45720</xdr:colOff>
                    <xdr:row>39</xdr:row>
                    <xdr:rowOff>15240</xdr:rowOff>
                  </from>
                  <to>
                    <xdr:col>5</xdr:col>
                    <xdr:colOff>22860</xdr:colOff>
                    <xdr:row>39</xdr:row>
                    <xdr:rowOff>213360</xdr:rowOff>
                  </to>
                </anchor>
              </controlPr>
            </control>
          </mc:Choice>
        </mc:AlternateContent>
        <mc:AlternateContent xmlns:mc="http://schemas.openxmlformats.org/markup-compatibility/2006">
          <mc:Choice Requires="x14">
            <control shapeId="62523" r:id="rId62" name="Check Box 59">
              <controlPr defaultSize="0" autoFill="0" autoLine="0" autoPict="0">
                <anchor moveWithCells="1">
                  <from>
                    <xdr:col>11</xdr:col>
                    <xdr:colOff>213360</xdr:colOff>
                    <xdr:row>39</xdr:row>
                    <xdr:rowOff>7620</xdr:rowOff>
                  </from>
                  <to>
                    <xdr:col>18</xdr:col>
                    <xdr:colOff>60960</xdr:colOff>
                    <xdr:row>39</xdr:row>
                    <xdr:rowOff>213360</xdr:rowOff>
                  </to>
                </anchor>
              </controlPr>
            </control>
          </mc:Choice>
        </mc:AlternateContent>
        <mc:AlternateContent xmlns:mc="http://schemas.openxmlformats.org/markup-compatibility/2006">
          <mc:Choice Requires="x14">
            <control shapeId="62524" r:id="rId63" name="Check Box 60">
              <controlPr defaultSize="0" autoFill="0" autoLine="0" autoPict="0">
                <anchor moveWithCells="1">
                  <from>
                    <xdr:col>21</xdr:col>
                    <xdr:colOff>22860</xdr:colOff>
                    <xdr:row>42</xdr:row>
                    <xdr:rowOff>15240</xdr:rowOff>
                  </from>
                  <to>
                    <xdr:col>29</xdr:col>
                    <xdr:colOff>175260</xdr:colOff>
                    <xdr:row>43</xdr:row>
                    <xdr:rowOff>0</xdr:rowOff>
                  </to>
                </anchor>
              </controlPr>
            </control>
          </mc:Choice>
        </mc:AlternateContent>
        <mc:AlternateContent xmlns:mc="http://schemas.openxmlformats.org/markup-compatibility/2006">
          <mc:Choice Requires="x14">
            <control shapeId="62525" r:id="rId64" name="Option Button 61">
              <controlPr defaultSize="0" autoFill="0" autoLine="0" autoPict="0">
                <anchor moveWithCells="1">
                  <from>
                    <xdr:col>1</xdr:col>
                    <xdr:colOff>99060</xdr:colOff>
                    <xdr:row>9</xdr:row>
                    <xdr:rowOff>99060</xdr:rowOff>
                  </from>
                  <to>
                    <xdr:col>3</xdr:col>
                    <xdr:colOff>152400</xdr:colOff>
                    <xdr:row>9</xdr:row>
                    <xdr:rowOff>304800</xdr:rowOff>
                  </to>
                </anchor>
              </controlPr>
            </control>
          </mc:Choice>
        </mc:AlternateContent>
        <mc:AlternateContent xmlns:mc="http://schemas.openxmlformats.org/markup-compatibility/2006">
          <mc:Choice Requires="x14">
            <control shapeId="62526" r:id="rId65" name="Option Button 62">
              <controlPr defaultSize="0" autoFill="0" autoLine="0" autoPict="0">
                <anchor moveWithCells="1">
                  <from>
                    <xdr:col>4</xdr:col>
                    <xdr:colOff>91440</xdr:colOff>
                    <xdr:row>9</xdr:row>
                    <xdr:rowOff>91440</xdr:rowOff>
                  </from>
                  <to>
                    <xdr:col>6</xdr:col>
                    <xdr:colOff>99060</xdr:colOff>
                    <xdr:row>9</xdr:row>
                    <xdr:rowOff>312420</xdr:rowOff>
                  </to>
                </anchor>
              </controlPr>
            </control>
          </mc:Choice>
        </mc:AlternateContent>
        <mc:AlternateContent xmlns:mc="http://schemas.openxmlformats.org/markup-compatibility/2006">
          <mc:Choice Requires="x14">
            <control shapeId="62527" r:id="rId66" name="Group Box 63">
              <controlPr defaultSize="0" print="0" autoFill="0" autoPict="0">
                <anchor moveWithCells="1">
                  <from>
                    <xdr:col>0</xdr:col>
                    <xdr:colOff>198120</xdr:colOff>
                    <xdr:row>9</xdr:row>
                    <xdr:rowOff>0</xdr:rowOff>
                  </from>
                  <to>
                    <xdr:col>7</xdr:col>
                    <xdr:colOff>22860</xdr:colOff>
                    <xdr:row>9</xdr:row>
                    <xdr:rowOff>388620</xdr:rowOff>
                  </to>
                </anchor>
              </controlPr>
            </control>
          </mc:Choice>
        </mc:AlternateContent>
        <mc:AlternateContent xmlns:mc="http://schemas.openxmlformats.org/markup-compatibility/2006">
          <mc:Choice Requires="x14">
            <control shapeId="62528" r:id="rId67" name="Option Button 64">
              <controlPr defaultSize="0" autoFill="0" autoLine="0" autoPict="0">
                <anchor moveWithCells="1">
                  <from>
                    <xdr:col>8</xdr:col>
                    <xdr:colOff>190500</xdr:colOff>
                    <xdr:row>48</xdr:row>
                    <xdr:rowOff>22860</xdr:rowOff>
                  </from>
                  <to>
                    <xdr:col>10</xdr:col>
                    <xdr:colOff>99060</xdr:colOff>
                    <xdr:row>48</xdr:row>
                    <xdr:rowOff>213360</xdr:rowOff>
                  </to>
                </anchor>
              </controlPr>
            </control>
          </mc:Choice>
        </mc:AlternateContent>
        <mc:AlternateContent xmlns:mc="http://schemas.openxmlformats.org/markup-compatibility/2006">
          <mc:Choice Requires="x14">
            <control shapeId="62529" r:id="rId68" name="Option Button 65">
              <controlPr defaultSize="0" autoFill="0" autoLine="0" autoPict="0">
                <anchor moveWithCells="1">
                  <from>
                    <xdr:col>6</xdr:col>
                    <xdr:colOff>198120</xdr:colOff>
                    <xdr:row>48</xdr:row>
                    <xdr:rowOff>22860</xdr:rowOff>
                  </from>
                  <to>
                    <xdr:col>8</xdr:col>
                    <xdr:colOff>106680</xdr:colOff>
                    <xdr:row>48</xdr:row>
                    <xdr:rowOff>213360</xdr:rowOff>
                  </to>
                </anchor>
              </controlPr>
            </control>
          </mc:Choice>
        </mc:AlternateContent>
        <mc:AlternateContent xmlns:mc="http://schemas.openxmlformats.org/markup-compatibility/2006">
          <mc:Choice Requires="x14">
            <control shapeId="62530" r:id="rId69" name="Group Box 66">
              <controlPr defaultSize="0" autoFill="0" autoPict="0">
                <anchor moveWithCells="1">
                  <from>
                    <xdr:col>6</xdr:col>
                    <xdr:colOff>83820</xdr:colOff>
                    <xdr:row>47</xdr:row>
                    <xdr:rowOff>213360</xdr:rowOff>
                  </from>
                  <to>
                    <xdr:col>11</xdr:col>
                    <xdr:colOff>99060</xdr:colOff>
                    <xdr:row>49</xdr:row>
                    <xdr:rowOff>0</xdr:rowOff>
                  </to>
                </anchor>
              </controlPr>
            </control>
          </mc:Choice>
        </mc:AlternateContent>
        <mc:AlternateContent xmlns:mc="http://schemas.openxmlformats.org/markup-compatibility/2006">
          <mc:Choice Requires="x14">
            <control shapeId="62531" r:id="rId70" name="Check Box 67">
              <controlPr defaultSize="0" autoFill="0" autoLine="0" autoPict="0">
                <anchor moveWithCells="1">
                  <from>
                    <xdr:col>16</xdr:col>
                    <xdr:colOff>76200</xdr:colOff>
                    <xdr:row>22</xdr:row>
                    <xdr:rowOff>30480</xdr:rowOff>
                  </from>
                  <to>
                    <xdr:col>18</xdr:col>
                    <xdr:colOff>175260</xdr:colOff>
                    <xdr:row>22</xdr:row>
                    <xdr:rowOff>213360</xdr:rowOff>
                  </to>
                </anchor>
              </controlPr>
            </control>
          </mc:Choice>
        </mc:AlternateContent>
        <mc:AlternateContent xmlns:mc="http://schemas.openxmlformats.org/markup-compatibility/2006">
          <mc:Choice Requires="x14">
            <control shapeId="62532" r:id="rId71" name="Check Box 68">
              <controlPr defaultSize="0" autoFill="0" autoLine="0" autoPict="0">
                <anchor moveWithCells="1">
                  <from>
                    <xdr:col>16</xdr:col>
                    <xdr:colOff>76200</xdr:colOff>
                    <xdr:row>24</xdr:row>
                    <xdr:rowOff>15240</xdr:rowOff>
                  </from>
                  <to>
                    <xdr:col>18</xdr:col>
                    <xdr:colOff>175260</xdr:colOff>
                    <xdr:row>24</xdr:row>
                    <xdr:rowOff>213360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7AD6F-8979-49C6-BFD8-960F3B5EA990}">
  <sheetPr>
    <pageSetUpPr fitToPage="1"/>
  </sheetPr>
  <dimension ref="A1:BQ159"/>
  <sheetViews>
    <sheetView view="pageBreakPreview" topLeftCell="A4" zoomScale="90" zoomScaleNormal="100" zoomScaleSheetLayoutView="90" workbookViewId="0">
      <selection activeCell="H16" sqref="H16:T16"/>
    </sheetView>
  </sheetViews>
  <sheetFormatPr defaultColWidth="9" defaultRowHeight="12" x14ac:dyDescent="0.15"/>
  <cols>
    <col min="1" max="1" width="3.109375" style="1" customWidth="1"/>
    <col min="2" max="3" width="3.44140625" style="1" customWidth="1"/>
    <col min="4" max="4" width="3.21875" style="1" customWidth="1"/>
    <col min="5" max="5" width="3.109375" style="1" customWidth="1"/>
    <col min="6" max="8" width="3.44140625" style="1" customWidth="1"/>
    <col min="9" max="9" width="2.88671875" style="1" customWidth="1"/>
    <col min="10" max="11" width="3.44140625" style="1" customWidth="1"/>
    <col min="12" max="12" width="3.77734375" style="1" customWidth="1"/>
    <col min="13" max="13" width="3.44140625" style="1" customWidth="1"/>
    <col min="14" max="14" width="4.44140625" style="1" customWidth="1"/>
    <col min="15" max="16" width="3.44140625" style="1" customWidth="1"/>
    <col min="17" max="18" width="4.44140625" style="1" customWidth="1"/>
    <col min="19" max="19" width="3.77734375" style="1" customWidth="1"/>
    <col min="20" max="20" width="0.88671875" style="1" customWidth="1"/>
    <col min="21" max="21" width="4" style="1" customWidth="1"/>
    <col min="22" max="22" width="3.33203125" style="1" customWidth="1"/>
    <col min="23" max="23" width="4.33203125" style="1" customWidth="1"/>
    <col min="24" max="30" width="3" style="1" customWidth="1"/>
    <col min="31" max="31" width="5" style="1" customWidth="1"/>
    <col min="32" max="33" width="4.6640625" style="1" customWidth="1"/>
    <col min="34" max="34" width="4.109375" style="1" customWidth="1"/>
    <col min="35" max="35" width="3.44140625" style="1" customWidth="1"/>
    <col min="36" max="36" width="5.21875" style="1" customWidth="1"/>
    <col min="37" max="37" width="2.33203125" style="1" customWidth="1"/>
    <col min="38" max="41" width="4.44140625" style="1" customWidth="1"/>
    <col min="42" max="42" width="5.77734375" style="1" customWidth="1"/>
    <col min="43" max="51" width="10.77734375" style="5" hidden="1" customWidth="1"/>
    <col min="52" max="56" width="10.77734375" style="5" customWidth="1"/>
    <col min="57" max="57" width="9" style="5"/>
    <col min="58" max="16384" width="9" style="1"/>
  </cols>
  <sheetData>
    <row r="1" spans="2:57" ht="3.75" hidden="1" customHeight="1" x14ac:dyDescent="0.15">
      <c r="B1" s="725"/>
      <c r="C1" s="725"/>
      <c r="D1" s="435"/>
      <c r="J1" s="435"/>
      <c r="K1" s="435"/>
      <c r="L1" s="435"/>
      <c r="M1" s="435"/>
      <c r="AA1" s="726"/>
      <c r="AB1" s="726"/>
      <c r="AC1" s="726"/>
      <c r="AD1" s="726"/>
      <c r="AE1" s="726"/>
      <c r="AF1" s="812"/>
      <c r="AG1" s="812"/>
      <c r="AH1" s="812"/>
      <c r="AI1" s="812"/>
      <c r="AJ1" s="812"/>
    </row>
    <row r="2" spans="2:57" ht="3.75" hidden="1" customHeight="1" x14ac:dyDescent="0.15">
      <c r="B2" s="725"/>
      <c r="C2" s="725"/>
      <c r="D2" s="435"/>
      <c r="AA2" s="726"/>
      <c r="AB2" s="726"/>
      <c r="AC2" s="726"/>
      <c r="AD2" s="726"/>
      <c r="AE2" s="726"/>
      <c r="AF2" s="727"/>
      <c r="AG2" s="727"/>
      <c r="AH2" s="727"/>
      <c r="AI2" s="727"/>
      <c r="AJ2" s="727"/>
    </row>
    <row r="3" spans="2:57" ht="3.75" hidden="1" customHeight="1" x14ac:dyDescent="0.15"/>
    <row r="4" spans="2:57" ht="21" customHeight="1" x14ac:dyDescent="0.15">
      <c r="B4" s="1783" t="s">
        <v>170</v>
      </c>
      <c r="C4" s="1783"/>
      <c r="D4" s="1783"/>
      <c r="E4" s="1783"/>
      <c r="F4" s="1783"/>
      <c r="G4" s="1783"/>
      <c r="H4" s="1783"/>
      <c r="I4" s="1783"/>
      <c r="J4" s="1783"/>
      <c r="K4" s="1783"/>
      <c r="L4" s="1783"/>
      <c r="M4" s="1783"/>
      <c r="N4" s="1783"/>
      <c r="O4" s="1783"/>
      <c r="P4" s="1783"/>
      <c r="Q4" s="1783"/>
      <c r="R4" s="1784"/>
      <c r="S4" s="1784"/>
      <c r="T4" s="1784"/>
      <c r="U4" s="1784"/>
      <c r="V4" s="1784"/>
      <c r="W4" s="1784"/>
      <c r="X4" s="1784"/>
      <c r="Y4" s="2"/>
      <c r="AA4" s="133" t="s">
        <v>146</v>
      </c>
      <c r="AE4" s="1785"/>
      <c r="AF4" s="1785"/>
      <c r="AG4" s="1785"/>
      <c r="AH4" s="1785"/>
      <c r="AI4" s="1785"/>
      <c r="AJ4" s="1785"/>
    </row>
    <row r="5" spans="2:57" ht="21.75" customHeight="1" x14ac:dyDescent="0.2">
      <c r="B5" s="1783"/>
      <c r="C5" s="1783"/>
      <c r="D5" s="1783"/>
      <c r="E5" s="1783"/>
      <c r="F5" s="1783"/>
      <c r="G5" s="1783"/>
      <c r="H5" s="1783"/>
      <c r="I5" s="1783"/>
      <c r="J5" s="1783"/>
      <c r="K5" s="1783"/>
      <c r="L5" s="1783"/>
      <c r="M5" s="1783"/>
      <c r="N5" s="1783"/>
      <c r="O5" s="1783"/>
      <c r="P5" s="1783"/>
      <c r="Q5" s="1783"/>
      <c r="R5" s="1784"/>
      <c r="S5" s="1784"/>
      <c r="T5" s="1784"/>
      <c r="U5" s="1784"/>
      <c r="V5" s="1784"/>
      <c r="W5" s="1784"/>
      <c r="X5" s="1784"/>
      <c r="AA5" s="134" t="s">
        <v>147</v>
      </c>
      <c r="AB5" s="70"/>
      <c r="AC5" s="70"/>
      <c r="AD5" s="434"/>
      <c r="AE5" s="1786"/>
      <c r="AF5" s="1787"/>
      <c r="AG5" s="1787"/>
      <c r="AH5" s="1787"/>
      <c r="AI5" s="1787"/>
      <c r="AJ5" s="1787"/>
    </row>
    <row r="6" spans="2:57" ht="18.75" customHeight="1" x14ac:dyDescent="0.15">
      <c r="B6" s="1536" t="s">
        <v>613</v>
      </c>
      <c r="C6" s="1537"/>
      <c r="D6" s="1537"/>
      <c r="E6" s="1537"/>
      <c r="F6" s="1537"/>
      <c r="G6" s="1539" t="s">
        <v>87</v>
      </c>
      <c r="H6" s="1540"/>
      <c r="I6" s="1540"/>
      <c r="J6" s="1540"/>
      <c r="K6" s="1541"/>
      <c r="L6" s="1545" t="s">
        <v>86</v>
      </c>
      <c r="M6" s="1546"/>
      <c r="N6" s="1546"/>
      <c r="O6" s="1546"/>
      <c r="P6" s="1547"/>
      <c r="Q6" s="1551" t="s">
        <v>85</v>
      </c>
      <c r="R6" s="1552"/>
      <c r="S6" s="1553"/>
      <c r="T6" s="1553"/>
      <c r="U6" s="1554"/>
      <c r="V6" s="225"/>
      <c r="W6" s="3"/>
      <c r="X6" s="3"/>
      <c r="Y6" s="3"/>
      <c r="Z6" s="4"/>
      <c r="AA6" s="4"/>
      <c r="AB6" s="4"/>
      <c r="AC6" s="4"/>
      <c r="AD6" s="4"/>
      <c r="AE6" s="4"/>
      <c r="AF6" s="4"/>
      <c r="AG6" s="4"/>
      <c r="AH6" s="4"/>
      <c r="AI6" s="4"/>
    </row>
    <row r="7" spans="2:57" ht="18.75" customHeight="1" x14ac:dyDescent="0.15">
      <c r="B7" s="1538"/>
      <c r="C7" s="1538"/>
      <c r="D7" s="1538"/>
      <c r="E7" s="1538"/>
      <c r="F7" s="1538"/>
      <c r="G7" s="1542"/>
      <c r="H7" s="1543"/>
      <c r="I7" s="1543"/>
      <c r="J7" s="1543"/>
      <c r="K7" s="1544"/>
      <c r="L7" s="1548"/>
      <c r="M7" s="1549"/>
      <c r="N7" s="1549"/>
      <c r="O7" s="1549"/>
      <c r="P7" s="1550"/>
      <c r="Q7" s="1555"/>
      <c r="R7" s="1556"/>
      <c r="S7" s="1556"/>
      <c r="T7" s="1556"/>
      <c r="U7" s="1557"/>
      <c r="V7" s="225"/>
      <c r="Y7" s="1421" t="s">
        <v>975</v>
      </c>
      <c r="Z7" s="1421"/>
      <c r="AA7" s="1421"/>
      <c r="AB7" s="1421"/>
      <c r="AC7" s="1421"/>
      <c r="AD7" s="1421"/>
      <c r="AE7" s="1421"/>
      <c r="AF7" s="1421"/>
      <c r="AG7" s="1421"/>
      <c r="AH7" s="1421"/>
      <c r="AI7" s="1421"/>
      <c r="AJ7" s="1421"/>
      <c r="AR7" s="339" t="s">
        <v>394</v>
      </c>
      <c r="AS7" s="339" t="s">
        <v>395</v>
      </c>
    </row>
    <row r="8" spans="2:57" ht="3" customHeight="1" x14ac:dyDescent="0.15">
      <c r="Y8" s="1421"/>
      <c r="Z8" s="1421"/>
      <c r="AA8" s="1421"/>
      <c r="AB8" s="1421"/>
      <c r="AC8" s="1421"/>
      <c r="AD8" s="1421"/>
      <c r="AE8" s="1421"/>
      <c r="AF8" s="1421"/>
      <c r="AG8" s="1421"/>
      <c r="AH8" s="1421"/>
      <c r="AI8" s="1421"/>
      <c r="AJ8" s="1421"/>
      <c r="AR8" s="339"/>
      <c r="AS8" s="339"/>
    </row>
    <row r="9" spans="2:57" s="5" customFormat="1" ht="16.5" customHeight="1" x14ac:dyDescent="0.2">
      <c r="B9" s="1251" t="s">
        <v>143</v>
      </c>
      <c r="C9" s="1252"/>
      <c r="D9" s="1252"/>
      <c r="E9" s="1252"/>
      <c r="F9" s="1252"/>
      <c r="G9" s="1252"/>
      <c r="H9" s="1251" t="s">
        <v>144</v>
      </c>
      <c r="I9" s="1252"/>
      <c r="J9" s="1252"/>
      <c r="K9" s="1252"/>
      <c r="L9" s="1253"/>
      <c r="M9" s="1251" t="s">
        <v>145</v>
      </c>
      <c r="N9" s="1252"/>
      <c r="O9" s="1252"/>
      <c r="P9" s="1252"/>
      <c r="Q9" s="1253"/>
      <c r="R9" s="60"/>
      <c r="Y9" s="1421"/>
      <c r="Z9" s="1421"/>
      <c r="AA9" s="1421"/>
      <c r="AB9" s="1421"/>
      <c r="AC9" s="1421"/>
      <c r="AD9" s="1421"/>
      <c r="AE9" s="1421"/>
      <c r="AF9" s="1421"/>
      <c r="AG9" s="1421"/>
      <c r="AH9" s="1421"/>
      <c r="AI9" s="1421"/>
      <c r="AJ9" s="1421"/>
      <c r="AQ9" s="201"/>
      <c r="AR9" s="357" t="s">
        <v>976</v>
      </c>
      <c r="AS9" s="5" t="s">
        <v>15</v>
      </c>
    </row>
    <row r="10" spans="2:57" s="5" customFormat="1" ht="34.950000000000003" customHeight="1" thickBot="1" x14ac:dyDescent="0.25">
      <c r="B10" s="1254" t="s">
        <v>46</v>
      </c>
      <c r="C10" s="1255"/>
      <c r="D10" s="1255"/>
      <c r="E10" s="1255"/>
      <c r="F10" s="1255"/>
      <c r="G10" s="1255"/>
      <c r="H10" s="1777" t="s">
        <v>45</v>
      </c>
      <c r="I10" s="1778"/>
      <c r="J10" s="1778"/>
      <c r="K10" s="1778"/>
      <c r="L10" s="1779"/>
      <c r="M10" s="1780"/>
      <c r="N10" s="1781"/>
      <c r="O10" s="1781"/>
      <c r="P10" s="1781"/>
      <c r="Q10" s="1782"/>
      <c r="R10" s="60"/>
      <c r="Y10" s="705" t="str">
        <f>IF(OR((Y7=""),(Y7="Please choose delivery location of KAKEN")),"",VLOOKUP(Y7,AR10:AS32,2,0))</f>
        <v/>
      </c>
      <c r="Z10" s="705"/>
      <c r="AA10" s="705"/>
      <c r="AB10" s="705"/>
      <c r="AC10" s="705"/>
      <c r="AD10" s="705"/>
      <c r="AE10" s="705"/>
      <c r="AF10" s="705"/>
      <c r="AG10" s="705"/>
      <c r="AH10" s="705"/>
      <c r="AI10" s="705"/>
      <c r="AJ10" s="705"/>
      <c r="AQ10" s="202"/>
      <c r="AR10" s="402" t="s">
        <v>523</v>
      </c>
      <c r="AS10" s="6" t="s">
        <v>490</v>
      </c>
    </row>
    <row r="11" spans="2:57" ht="12" customHeight="1" x14ac:dyDescent="0.15">
      <c r="B11" s="1256" t="s">
        <v>148</v>
      </c>
      <c r="C11" s="833" t="s">
        <v>149</v>
      </c>
      <c r="D11" s="632"/>
      <c r="E11" s="632"/>
      <c r="F11" s="1259"/>
      <c r="G11" s="1259"/>
      <c r="H11" s="1259"/>
      <c r="I11" s="1259"/>
      <c r="J11" s="1259"/>
      <c r="K11" s="1259"/>
      <c r="L11" s="1259"/>
      <c r="M11" s="1259"/>
      <c r="N11" s="1259"/>
      <c r="O11" s="1259"/>
      <c r="P11" s="1259"/>
      <c r="Q11" s="1259"/>
      <c r="R11" s="1259"/>
      <c r="S11" s="1259"/>
      <c r="T11" s="1259"/>
      <c r="U11" s="1259"/>
      <c r="V11" s="632" t="s">
        <v>151</v>
      </c>
      <c r="W11" s="633"/>
      <c r="X11" s="633"/>
      <c r="Y11" s="633"/>
      <c r="Z11" s="633"/>
      <c r="AA11" s="633"/>
      <c r="AB11" s="633"/>
      <c r="AC11" s="633"/>
      <c r="AD11" s="633"/>
      <c r="AE11" s="632" t="s">
        <v>152</v>
      </c>
      <c r="AF11" s="632"/>
      <c r="AG11" s="632"/>
      <c r="AH11" s="632"/>
      <c r="AI11" s="632"/>
      <c r="AJ11" s="742"/>
      <c r="AQ11" s="358"/>
      <c r="AR11" s="5" t="s">
        <v>509</v>
      </c>
      <c r="AS11" s="6" t="s">
        <v>1079</v>
      </c>
    </row>
    <row r="12" spans="2:57" ht="30" customHeight="1" x14ac:dyDescent="0.15">
      <c r="B12" s="1257"/>
      <c r="C12" s="1528"/>
      <c r="D12" s="1529"/>
      <c r="E12" s="1529"/>
      <c r="F12" s="1529"/>
      <c r="G12" s="1529"/>
      <c r="H12" s="1529"/>
      <c r="I12" s="1529"/>
      <c r="J12" s="1529"/>
      <c r="K12" s="1529"/>
      <c r="L12" s="1529"/>
      <c r="M12" s="1529"/>
      <c r="N12" s="1529"/>
      <c r="O12" s="1529"/>
      <c r="P12" s="1529"/>
      <c r="Q12" s="1529"/>
      <c r="R12" s="1529"/>
      <c r="S12" s="1529"/>
      <c r="T12" s="1529"/>
      <c r="U12" s="1529"/>
      <c r="V12" s="634"/>
      <c r="W12" s="634"/>
      <c r="X12" s="634"/>
      <c r="Y12" s="634"/>
      <c r="Z12" s="634"/>
      <c r="AA12" s="634"/>
      <c r="AB12" s="634"/>
      <c r="AC12" s="634"/>
      <c r="AD12" s="634"/>
      <c r="AE12" s="634"/>
      <c r="AF12" s="634"/>
      <c r="AG12" s="634"/>
      <c r="AH12" s="634"/>
      <c r="AI12" s="634"/>
      <c r="AJ12" s="635"/>
      <c r="AQ12" s="202"/>
      <c r="AR12" s="5" t="s">
        <v>510</v>
      </c>
      <c r="AS12" s="6" t="s">
        <v>491</v>
      </c>
    </row>
    <row r="13" spans="2:57" s="10" customFormat="1" ht="15" customHeight="1" x14ac:dyDescent="0.15">
      <c r="B13" s="1257"/>
      <c r="C13" s="1273" t="s">
        <v>150</v>
      </c>
      <c r="D13" s="1274"/>
      <c r="E13" s="1274"/>
      <c r="F13" s="1275"/>
      <c r="G13" s="1275"/>
      <c r="H13" s="1275"/>
      <c r="I13" s="1275"/>
      <c r="J13" s="1275"/>
      <c r="K13" s="1275"/>
      <c r="L13" s="1275"/>
      <c r="M13" s="1275"/>
      <c r="N13" s="1275"/>
      <c r="O13" s="1275"/>
      <c r="P13" s="1275"/>
      <c r="Q13" s="1275"/>
      <c r="R13" s="1275"/>
      <c r="S13" s="1275"/>
      <c r="T13" s="1275"/>
      <c r="U13" s="1275"/>
      <c r="V13" s="743"/>
      <c r="W13" s="743"/>
      <c r="X13" s="743"/>
      <c r="Y13" s="743"/>
      <c r="Z13" s="743"/>
      <c r="AA13" s="743"/>
      <c r="AB13" s="743"/>
      <c r="AC13" s="1276" t="s">
        <v>39</v>
      </c>
      <c r="AD13" s="1276"/>
      <c r="AE13" s="743"/>
      <c r="AF13" s="743"/>
      <c r="AG13" s="743"/>
      <c r="AH13" s="743"/>
      <c r="AI13" s="743"/>
      <c r="AJ13" s="744"/>
      <c r="AQ13" s="202"/>
      <c r="AR13" s="5" t="s">
        <v>511</v>
      </c>
      <c r="AS13" s="6" t="s">
        <v>492</v>
      </c>
      <c r="AT13" s="343"/>
      <c r="AU13" s="343"/>
      <c r="AV13" s="343"/>
      <c r="AW13" s="343"/>
      <c r="AX13" s="343"/>
      <c r="AY13" s="343"/>
      <c r="AZ13" s="343"/>
      <c r="BA13" s="343"/>
      <c r="BB13" s="343"/>
      <c r="BC13" s="343"/>
      <c r="BD13" s="343"/>
      <c r="BE13" s="343"/>
    </row>
    <row r="14" spans="2:57" s="10" customFormat="1" ht="15" customHeight="1" x14ac:dyDescent="0.15">
      <c r="B14" s="1258"/>
      <c r="C14" s="1773"/>
      <c r="D14" s="1774"/>
      <c r="E14" s="1774"/>
      <c r="F14" s="1774"/>
      <c r="G14" s="1774"/>
      <c r="H14" s="1774"/>
      <c r="I14" s="1774"/>
      <c r="J14" s="1774"/>
      <c r="K14" s="1774"/>
      <c r="L14" s="1774"/>
      <c r="M14" s="1774"/>
      <c r="N14" s="1774"/>
      <c r="O14" s="1774"/>
      <c r="P14" s="1774"/>
      <c r="Q14" s="1774"/>
      <c r="R14" s="1774"/>
      <c r="S14" s="1774"/>
      <c r="T14" s="1774"/>
      <c r="U14" s="1774"/>
      <c r="V14" s="1774"/>
      <c r="W14" s="1774"/>
      <c r="X14" s="1774"/>
      <c r="Y14" s="1774"/>
      <c r="Z14" s="1774"/>
      <c r="AA14" s="1774"/>
      <c r="AB14" s="1774"/>
      <c r="AC14" s="1262" t="s">
        <v>35</v>
      </c>
      <c r="AD14" s="1262"/>
      <c r="AE14" s="747"/>
      <c r="AF14" s="747"/>
      <c r="AG14" s="747"/>
      <c r="AH14" s="747"/>
      <c r="AI14" s="747"/>
      <c r="AJ14" s="748"/>
      <c r="AQ14" s="359"/>
      <c r="AR14" s="5" t="s">
        <v>512</v>
      </c>
      <c r="AS14" s="6" t="s">
        <v>493</v>
      </c>
      <c r="AT14" s="343"/>
      <c r="AU14" s="343"/>
      <c r="AV14" s="343"/>
      <c r="AW14" s="343"/>
      <c r="AX14" s="343"/>
      <c r="AY14" s="343"/>
      <c r="AZ14" s="343"/>
      <c r="BA14" s="343"/>
      <c r="BB14" s="343"/>
      <c r="BC14" s="343"/>
      <c r="BD14" s="343"/>
      <c r="BE14" s="343"/>
    </row>
    <row r="15" spans="2:57" s="10" customFormat="1" ht="18" customHeight="1" x14ac:dyDescent="0.2">
      <c r="B15" s="1263" t="s">
        <v>153</v>
      </c>
      <c r="C15" s="1264"/>
      <c r="D15" s="1264"/>
      <c r="E15" s="1264"/>
      <c r="F15" s="1264"/>
      <c r="G15" s="1265"/>
      <c r="H15" s="1266" t="s">
        <v>154</v>
      </c>
      <c r="I15" s="1267"/>
      <c r="J15" s="1267"/>
      <c r="K15" s="1267"/>
      <c r="L15" s="1267"/>
      <c r="M15" s="1268"/>
      <c r="N15" s="1269"/>
      <c r="O15" s="1269"/>
      <c r="P15" s="1269"/>
      <c r="Q15" s="1269"/>
      <c r="R15" s="1269"/>
      <c r="S15" s="1269"/>
      <c r="T15" s="1269"/>
      <c r="U15" s="1269"/>
      <c r="V15" s="1269"/>
      <c r="W15" s="1269"/>
      <c r="X15" s="1269"/>
      <c r="Y15" s="1269"/>
      <c r="Z15" s="1269"/>
      <c r="AA15" s="1269"/>
      <c r="AB15" s="1269"/>
      <c r="AC15" s="1270" t="s">
        <v>155</v>
      </c>
      <c r="AD15" s="1270"/>
      <c r="AE15" s="1270"/>
      <c r="AF15" s="1270"/>
      <c r="AG15" s="1526"/>
      <c r="AH15" s="1775"/>
      <c r="AI15" s="1775"/>
      <c r="AJ15" s="1776"/>
      <c r="AQ15" s="360"/>
      <c r="AR15" s="5" t="s">
        <v>513</v>
      </c>
      <c r="AS15" s="342" t="s">
        <v>494</v>
      </c>
      <c r="AT15" s="343"/>
      <c r="AU15" s="343"/>
      <c r="AV15" s="343"/>
      <c r="AW15" s="343"/>
      <c r="AX15" s="343"/>
      <c r="AY15" s="343"/>
      <c r="AZ15" s="343"/>
      <c r="BA15" s="343"/>
      <c r="BB15" s="343"/>
      <c r="BC15" s="343"/>
      <c r="BD15" s="343"/>
      <c r="BE15" s="343"/>
    </row>
    <row r="16" spans="2:57" ht="19.95" customHeight="1" x14ac:dyDescent="0.15">
      <c r="B16" s="1292" t="s">
        <v>156</v>
      </c>
      <c r="C16" s="1293"/>
      <c r="D16" s="1296" t="s">
        <v>154</v>
      </c>
      <c r="E16" s="1297"/>
      <c r="F16" s="1297"/>
      <c r="G16" s="1297"/>
      <c r="H16" s="1771"/>
      <c r="I16" s="1771"/>
      <c r="J16" s="1771"/>
      <c r="K16" s="1771"/>
      <c r="L16" s="1771"/>
      <c r="M16" s="1771"/>
      <c r="N16" s="1771"/>
      <c r="O16" s="1771"/>
      <c r="P16" s="1771"/>
      <c r="Q16" s="1771"/>
      <c r="R16" s="1771"/>
      <c r="S16" s="1771"/>
      <c r="T16" s="1771"/>
      <c r="U16" s="1298" t="s">
        <v>157</v>
      </c>
      <c r="V16" s="1298"/>
      <c r="W16" s="1298"/>
      <c r="X16" s="1771"/>
      <c r="Y16" s="1771"/>
      <c r="Z16" s="1771"/>
      <c r="AA16" s="1771"/>
      <c r="AB16" s="1772"/>
      <c r="AC16" s="1300" t="s">
        <v>159</v>
      </c>
      <c r="AD16" s="1301"/>
      <c r="AE16" s="1301"/>
      <c r="AF16" s="1302"/>
      <c r="AG16" s="1277"/>
      <c r="AH16" s="1278"/>
      <c r="AI16" s="1278"/>
      <c r="AJ16" s="1279"/>
      <c r="AM16" s="11"/>
      <c r="AN16" s="11"/>
      <c r="AQ16" s="358"/>
      <c r="AR16" s="343" t="s">
        <v>514</v>
      </c>
      <c r="AS16" s="342" t="s">
        <v>495</v>
      </c>
    </row>
    <row r="17" spans="2:69" ht="19.95" customHeight="1" x14ac:dyDescent="0.2">
      <c r="B17" s="1294"/>
      <c r="C17" s="1295"/>
      <c r="D17" s="1280" t="s">
        <v>150</v>
      </c>
      <c r="E17" s="1281"/>
      <c r="F17" s="1281"/>
      <c r="G17" s="1281"/>
      <c r="H17" s="1768"/>
      <c r="I17" s="1768"/>
      <c r="J17" s="1768"/>
      <c r="K17" s="1768"/>
      <c r="L17" s="1768"/>
      <c r="M17" s="1768"/>
      <c r="N17" s="1768"/>
      <c r="O17" s="1768"/>
      <c r="P17" s="1768"/>
      <c r="Q17" s="1768"/>
      <c r="R17" s="1768"/>
      <c r="S17" s="1768"/>
      <c r="T17" s="1768"/>
      <c r="U17" s="1282" t="s">
        <v>152</v>
      </c>
      <c r="V17" s="1283"/>
      <c r="W17" s="1283"/>
      <c r="X17" s="1769"/>
      <c r="Y17" s="1769"/>
      <c r="Z17" s="1769"/>
      <c r="AA17" s="1769"/>
      <c r="AB17" s="1770"/>
      <c r="AC17" s="1286" t="s">
        <v>160</v>
      </c>
      <c r="AD17" s="1287"/>
      <c r="AE17" s="1287"/>
      <c r="AF17" s="1288"/>
      <c r="AG17" s="1289"/>
      <c r="AH17" s="1290"/>
      <c r="AI17" s="1290"/>
      <c r="AJ17" s="1291"/>
      <c r="AM17" s="11"/>
      <c r="AN17" s="11"/>
      <c r="AQ17" s="202"/>
      <c r="AR17" s="343" t="s">
        <v>515</v>
      </c>
      <c r="AS17" s="342" t="s">
        <v>496</v>
      </c>
    </row>
    <row r="18" spans="2:69" ht="15" customHeight="1" x14ac:dyDescent="0.2">
      <c r="B18" s="1337" t="s">
        <v>505</v>
      </c>
      <c r="C18" s="1338"/>
      <c r="D18" s="1338"/>
      <c r="E18" s="1339"/>
      <c r="F18" s="876" t="s">
        <v>977</v>
      </c>
      <c r="G18" s="877"/>
      <c r="H18" s="877"/>
      <c r="I18" s="877"/>
      <c r="J18" s="877"/>
      <c r="K18" s="877"/>
      <c r="L18" s="877"/>
      <c r="M18" s="877"/>
      <c r="N18" s="648" t="s">
        <v>531</v>
      </c>
      <c r="O18" s="648"/>
      <c r="P18" s="648"/>
      <c r="Q18" s="648"/>
      <c r="R18" s="1343" t="s">
        <v>600</v>
      </c>
      <c r="S18" s="1343"/>
      <c r="T18" s="1343"/>
      <c r="U18" s="1345" t="s">
        <v>157</v>
      </c>
      <c r="V18" s="1345"/>
      <c r="W18" s="1345"/>
      <c r="X18" s="712"/>
      <c r="Y18" s="712"/>
      <c r="Z18" s="712"/>
      <c r="AA18" s="712"/>
      <c r="AB18" s="713"/>
      <c r="AC18" s="1311" t="s">
        <v>161</v>
      </c>
      <c r="AD18" s="1312"/>
      <c r="AE18" s="1312"/>
      <c r="AF18" s="1313"/>
      <c r="AG18" s="755"/>
      <c r="AH18" s="755"/>
      <c r="AI18" s="755"/>
      <c r="AJ18" s="1317"/>
      <c r="AM18" s="12"/>
      <c r="AN18" s="13"/>
      <c r="AQ18" s="202"/>
      <c r="AR18" s="5" t="s">
        <v>516</v>
      </c>
      <c r="AS18" s="6" t="s">
        <v>497</v>
      </c>
    </row>
    <row r="19" spans="2:69" ht="15" customHeight="1" thickBot="1" x14ac:dyDescent="0.25">
      <c r="B19" s="1340"/>
      <c r="C19" s="1341"/>
      <c r="D19" s="1341"/>
      <c r="E19" s="1342"/>
      <c r="F19" s="878"/>
      <c r="G19" s="879"/>
      <c r="H19" s="879"/>
      <c r="I19" s="879"/>
      <c r="J19" s="879"/>
      <c r="K19" s="879"/>
      <c r="L19" s="879"/>
      <c r="M19" s="879"/>
      <c r="N19" s="649"/>
      <c r="O19" s="649"/>
      <c r="P19" s="649"/>
      <c r="Q19" s="649"/>
      <c r="R19" s="1344"/>
      <c r="S19" s="1344"/>
      <c r="T19" s="1344"/>
      <c r="U19" s="1319" t="s">
        <v>158</v>
      </c>
      <c r="V19" s="1319"/>
      <c r="W19" s="1319"/>
      <c r="X19" s="1763"/>
      <c r="Y19" s="1763"/>
      <c r="Z19" s="1763"/>
      <c r="AA19" s="1763"/>
      <c r="AB19" s="1764"/>
      <c r="AC19" s="1314"/>
      <c r="AD19" s="1315"/>
      <c r="AE19" s="1315"/>
      <c r="AF19" s="1316"/>
      <c r="AG19" s="780"/>
      <c r="AH19" s="780"/>
      <c r="AI19" s="780"/>
      <c r="AJ19" s="1318"/>
      <c r="AM19" s="11"/>
      <c r="AN19" s="11"/>
      <c r="AQ19" s="202"/>
      <c r="AR19" s="5" t="s">
        <v>517</v>
      </c>
      <c r="AS19" s="6" t="s">
        <v>498</v>
      </c>
    </row>
    <row r="20" spans="2:69" ht="4.95" customHeight="1" thickBot="1" x14ac:dyDescent="0.2">
      <c r="B20" s="34"/>
      <c r="C20" s="34"/>
      <c r="D20" s="35"/>
      <c r="E20" s="35"/>
      <c r="F20" s="36"/>
      <c r="G20" s="36"/>
      <c r="H20" s="36"/>
      <c r="I20" s="36"/>
      <c r="J20" s="36"/>
      <c r="K20" s="36"/>
      <c r="L20" s="36"/>
      <c r="M20" s="36"/>
      <c r="N20" s="36"/>
      <c r="O20" s="36"/>
      <c r="P20" s="36"/>
      <c r="Q20" s="37"/>
      <c r="R20" s="37"/>
      <c r="S20" s="38"/>
      <c r="T20" s="38"/>
      <c r="U20" s="1322" t="s">
        <v>506</v>
      </c>
      <c r="V20" s="1323"/>
      <c r="W20" s="1324"/>
      <c r="X20" s="68"/>
      <c r="Y20" s="61"/>
      <c r="Z20" s="61"/>
      <c r="AA20" s="61"/>
      <c r="AB20" s="66"/>
      <c r="AC20" s="61"/>
      <c r="AD20" s="61"/>
      <c r="AE20" s="61"/>
      <c r="AF20" s="66"/>
      <c r="AG20" s="61"/>
      <c r="AH20" s="61"/>
      <c r="AI20" s="61"/>
      <c r="AJ20" s="62"/>
      <c r="AM20" s="11"/>
      <c r="AN20" s="11"/>
      <c r="AQ20" s="359"/>
      <c r="AR20" s="159" t="s">
        <v>524</v>
      </c>
      <c r="AS20" s="344" t="s">
        <v>419</v>
      </c>
    </row>
    <row r="21" spans="2:69" ht="18" customHeight="1" thickTop="1" x14ac:dyDescent="0.15">
      <c r="B21" s="1328" t="s">
        <v>803</v>
      </c>
      <c r="C21" s="1329"/>
      <c r="D21" s="1329"/>
      <c r="E21" s="1329"/>
      <c r="F21" s="1330"/>
      <c r="G21" s="1519"/>
      <c r="H21" s="1520"/>
      <c r="I21" s="1520"/>
      <c r="J21" s="1520"/>
      <c r="K21" s="1520"/>
      <c r="L21" s="1520"/>
      <c r="M21" s="1520"/>
      <c r="N21" s="1520"/>
      <c r="O21" s="1520"/>
      <c r="P21" s="1520"/>
      <c r="Q21" s="1520"/>
      <c r="R21" s="1520"/>
      <c r="S21" s="1521"/>
      <c r="T21" s="64"/>
      <c r="U21" s="1325"/>
      <c r="V21" s="1326"/>
      <c r="W21" s="1327"/>
      <c r="X21" s="69"/>
      <c r="Y21" s="52"/>
      <c r="Z21" s="52"/>
      <c r="AA21" s="52"/>
      <c r="AB21" s="67"/>
      <c r="AC21" s="52"/>
      <c r="AD21" s="52"/>
      <c r="AE21" s="52"/>
      <c r="AF21" s="67"/>
      <c r="AG21" s="52"/>
      <c r="AH21" s="52"/>
      <c r="AI21" s="52"/>
      <c r="AJ21" s="53"/>
      <c r="AM21" s="11"/>
      <c r="AN21" s="11"/>
      <c r="AR21" s="159" t="s">
        <v>47</v>
      </c>
      <c r="AS21" s="344" t="s">
        <v>499</v>
      </c>
    </row>
    <row r="22" spans="2:69" ht="18" customHeight="1" thickBot="1" x14ac:dyDescent="0.2">
      <c r="B22" s="1331"/>
      <c r="C22" s="1332"/>
      <c r="D22" s="1332"/>
      <c r="E22" s="1332"/>
      <c r="F22" s="1333"/>
      <c r="G22" s="1765"/>
      <c r="H22" s="1766"/>
      <c r="I22" s="1766"/>
      <c r="J22" s="1766"/>
      <c r="K22" s="1766"/>
      <c r="L22" s="1766"/>
      <c r="M22" s="1766"/>
      <c r="N22" s="1766"/>
      <c r="O22" s="1766"/>
      <c r="P22" s="1766"/>
      <c r="Q22" s="1766"/>
      <c r="R22" s="1766"/>
      <c r="S22" s="1767"/>
      <c r="T22" s="451"/>
      <c r="U22" s="1325"/>
      <c r="V22" s="1326"/>
      <c r="W22" s="1327"/>
      <c r="X22" s="239" t="s">
        <v>72</v>
      </c>
      <c r="Y22" s="697"/>
      <c r="Z22" s="697"/>
      <c r="AA22" s="455" t="s">
        <v>162</v>
      </c>
      <c r="AB22" s="227"/>
      <c r="AC22" s="376" t="s">
        <v>72</v>
      </c>
      <c r="AD22" s="724"/>
      <c r="AE22" s="724"/>
      <c r="AF22" s="227" t="s">
        <v>162</v>
      </c>
      <c r="AG22" s="376" t="s">
        <v>72</v>
      </c>
      <c r="AH22" s="433"/>
      <c r="AI22" s="455" t="s">
        <v>162</v>
      </c>
      <c r="AJ22" s="456"/>
      <c r="AM22" s="11"/>
      <c r="AN22" s="11"/>
      <c r="AR22" s="159" t="s">
        <v>519</v>
      </c>
      <c r="AS22" s="345" t="s">
        <v>1080</v>
      </c>
    </row>
    <row r="23" spans="2:69" ht="18" customHeight="1" thickTop="1" thickBot="1" x14ac:dyDescent="0.2">
      <c r="B23" s="1303" t="s">
        <v>978</v>
      </c>
      <c r="C23" s="1304"/>
      <c r="D23" s="1304"/>
      <c r="E23" s="1505"/>
      <c r="F23" s="1506"/>
      <c r="G23" s="1506"/>
      <c r="H23" s="1506"/>
      <c r="I23" s="1506"/>
      <c r="J23" s="1506"/>
      <c r="K23" s="1506"/>
      <c r="L23" s="1506"/>
      <c r="M23" s="1506"/>
      <c r="N23" s="1506"/>
      <c r="O23" s="1506"/>
      <c r="P23" s="1507"/>
      <c r="Q23" s="416"/>
      <c r="R23" s="415"/>
      <c r="S23" s="417"/>
      <c r="T23" s="451"/>
      <c r="U23" s="708" t="s">
        <v>612</v>
      </c>
      <c r="V23" s="709"/>
      <c r="W23" s="709"/>
      <c r="X23" s="709"/>
      <c r="Y23" s="709"/>
      <c r="Z23" s="709"/>
      <c r="AA23" s="709"/>
      <c r="AB23" s="709"/>
      <c r="AC23" s="709"/>
      <c r="AD23" s="709"/>
      <c r="AE23" s="406" t="s">
        <v>609</v>
      </c>
      <c r="AF23" s="710"/>
      <c r="AG23" s="710"/>
      <c r="AH23" s="710"/>
      <c r="AI23" s="407" t="s">
        <v>598</v>
      </c>
      <c r="AJ23" s="228"/>
      <c r="AM23" s="11"/>
      <c r="AN23" s="11"/>
      <c r="AR23" s="159" t="s">
        <v>520</v>
      </c>
      <c r="AS23" s="161" t="s">
        <v>503</v>
      </c>
      <c r="AZ23" s="1309"/>
      <c r="BA23" s="1309"/>
      <c r="BB23" s="1309"/>
      <c r="BC23" s="1310"/>
      <c r="BD23" s="1310"/>
      <c r="BE23" s="1310"/>
      <c r="BF23" s="1310"/>
      <c r="BG23" s="1310"/>
      <c r="BH23" s="1310"/>
      <c r="BI23" s="1310"/>
      <c r="BJ23" s="1310"/>
      <c r="BK23" s="1310"/>
      <c r="BL23" s="1310"/>
      <c r="BM23" s="1310"/>
      <c r="BN23" s="1310"/>
      <c r="BO23" s="1310"/>
      <c r="BP23" s="1310"/>
      <c r="BQ23" s="1310"/>
    </row>
    <row r="24" spans="2:69" ht="4.95" customHeight="1" thickBot="1" x14ac:dyDescent="0.2">
      <c r="B24" s="1305"/>
      <c r="C24" s="1306"/>
      <c r="D24" s="1306"/>
      <c r="E24" s="1508"/>
      <c r="F24" s="1509"/>
      <c r="G24" s="1509"/>
      <c r="H24" s="1509"/>
      <c r="I24" s="1509"/>
      <c r="J24" s="1509"/>
      <c r="K24" s="1509"/>
      <c r="L24" s="1509"/>
      <c r="M24" s="1509"/>
      <c r="N24" s="1509"/>
      <c r="O24" s="1509"/>
      <c r="P24" s="1510"/>
      <c r="Q24" s="418"/>
      <c r="R24" s="58"/>
      <c r="S24" s="59"/>
      <c r="T24" s="451"/>
      <c r="U24" s="65"/>
      <c r="V24" s="65"/>
      <c r="W24" s="65"/>
      <c r="X24" s="65"/>
      <c r="Y24" s="65"/>
      <c r="Z24" s="65"/>
      <c r="AA24" s="65"/>
      <c r="AB24" s="65"/>
      <c r="AC24" s="65"/>
      <c r="AD24" s="65"/>
      <c r="AE24" s="65"/>
      <c r="AF24" s="65"/>
      <c r="AG24" s="65"/>
      <c r="AH24" s="65"/>
      <c r="AI24" s="65"/>
      <c r="AJ24" s="65"/>
      <c r="AM24" s="11"/>
      <c r="AN24" s="11"/>
      <c r="AR24" s="159" t="s">
        <v>521</v>
      </c>
      <c r="AS24" s="161" t="s">
        <v>500</v>
      </c>
      <c r="AZ24" s="1309"/>
      <c r="BA24" s="1309"/>
      <c r="BB24" s="1309"/>
      <c r="BC24" s="1310"/>
      <c r="BD24" s="1310"/>
      <c r="BE24" s="1310"/>
      <c r="BF24" s="1310"/>
      <c r="BG24" s="1310"/>
      <c r="BH24" s="1310"/>
      <c r="BI24" s="1310"/>
      <c r="BJ24" s="1310"/>
      <c r="BK24" s="1310"/>
      <c r="BL24" s="1310"/>
      <c r="BM24" s="1310"/>
      <c r="BN24" s="1310"/>
      <c r="BO24" s="1310"/>
      <c r="BP24" s="1310"/>
      <c r="BQ24" s="1310"/>
    </row>
    <row r="25" spans="2:69" ht="18" customHeight="1" thickBot="1" x14ac:dyDescent="0.2">
      <c r="B25" s="1307"/>
      <c r="C25" s="1308"/>
      <c r="D25" s="1308"/>
      <c r="E25" s="1508"/>
      <c r="F25" s="1509"/>
      <c r="G25" s="1509"/>
      <c r="H25" s="1509"/>
      <c r="I25" s="1509"/>
      <c r="J25" s="1509"/>
      <c r="K25" s="1509"/>
      <c r="L25" s="1509"/>
      <c r="M25" s="1509"/>
      <c r="N25" s="1509"/>
      <c r="O25" s="1509"/>
      <c r="P25" s="1510"/>
      <c r="Q25" s="418"/>
      <c r="R25" s="58"/>
      <c r="S25" s="59"/>
      <c r="T25" s="432"/>
      <c r="U25" s="138"/>
      <c r="V25" s="139"/>
      <c r="W25" s="139"/>
      <c r="X25" s="139"/>
      <c r="Y25" s="267"/>
      <c r="Z25" s="267"/>
      <c r="AA25" s="690" t="s">
        <v>979</v>
      </c>
      <c r="AB25" s="691"/>
      <c r="AC25" s="691"/>
      <c r="AD25" s="691"/>
      <c r="AE25" s="691"/>
      <c r="AF25" s="691"/>
      <c r="AG25" s="691"/>
      <c r="AH25" s="691"/>
      <c r="AI25" s="263"/>
      <c r="AJ25" s="264"/>
      <c r="AM25" s="11"/>
      <c r="AN25" s="11"/>
      <c r="AR25" s="159" t="s">
        <v>522</v>
      </c>
      <c r="AS25" s="161" t="s">
        <v>501</v>
      </c>
      <c r="AZ25" s="1309"/>
      <c r="BA25" s="1309"/>
      <c r="BB25" s="1309"/>
      <c r="BC25" s="1310"/>
      <c r="BD25" s="1310"/>
      <c r="BE25" s="1310"/>
      <c r="BF25" s="1310"/>
      <c r="BG25" s="1310"/>
      <c r="BH25" s="1310"/>
      <c r="BI25" s="1310"/>
      <c r="BJ25" s="1310"/>
      <c r="BK25" s="1310"/>
      <c r="BL25" s="1310"/>
      <c r="BM25" s="1310"/>
      <c r="BN25" s="1310"/>
      <c r="BO25" s="1310"/>
      <c r="BP25" s="1310"/>
      <c r="BQ25" s="1310"/>
    </row>
    <row r="26" spans="2:69" ht="18" customHeight="1" x14ac:dyDescent="0.15">
      <c r="B26" s="1348" t="s">
        <v>980</v>
      </c>
      <c r="C26" s="1349"/>
      <c r="D26" s="1350"/>
      <c r="E26" s="1357" t="s">
        <v>592</v>
      </c>
      <c r="F26" s="1358"/>
      <c r="G26" s="1358"/>
      <c r="H26" s="1358"/>
      <c r="I26" s="1511"/>
      <c r="J26" s="1511"/>
      <c r="K26" s="1511"/>
      <c r="L26" s="1511"/>
      <c r="M26" s="1511"/>
      <c r="N26" s="1511"/>
      <c r="O26" s="1511"/>
      <c r="P26" s="1511"/>
      <c r="Q26" s="1511"/>
      <c r="R26" s="1511"/>
      <c r="S26" s="1512"/>
      <c r="T26" s="453"/>
      <c r="U26" s="1359" t="s">
        <v>981</v>
      </c>
      <c r="V26" s="1360"/>
      <c r="W26" s="1360"/>
      <c r="X26" s="1360"/>
      <c r="Y26" s="1360"/>
      <c r="Z26" s="1360"/>
      <c r="AA26" s="361"/>
      <c r="AB26" s="361"/>
      <c r="AC26" s="361"/>
      <c r="AD26" s="361"/>
      <c r="AE26" s="361"/>
      <c r="AF26" s="361"/>
      <c r="AG26" s="361"/>
      <c r="AH26" s="361"/>
      <c r="AI26" s="361"/>
      <c r="AJ26" s="362"/>
      <c r="AM26" s="11"/>
      <c r="AN26" s="11"/>
      <c r="AR26" s="159" t="s">
        <v>489</v>
      </c>
      <c r="AS26" s="161" t="s">
        <v>423</v>
      </c>
      <c r="AZ26" s="1363"/>
      <c r="BA26" s="1363"/>
      <c r="BB26" s="1363"/>
      <c r="BC26" s="1364"/>
      <c r="BD26" s="1364"/>
      <c r="BE26" s="1364"/>
      <c r="BF26" s="1364"/>
      <c r="BG26" s="1364"/>
      <c r="BH26" s="1364"/>
      <c r="BI26" s="1364"/>
      <c r="BJ26" s="1364"/>
      <c r="BK26" s="1364"/>
      <c r="BL26" s="1364"/>
      <c r="BM26" s="1364"/>
      <c r="BN26" s="1364"/>
      <c r="BO26" s="1364"/>
      <c r="BP26" s="1364"/>
      <c r="BQ26" s="1364"/>
    </row>
    <row r="27" spans="2:69" ht="18" customHeight="1" x14ac:dyDescent="0.15">
      <c r="B27" s="1351"/>
      <c r="C27" s="1352"/>
      <c r="D27" s="1353"/>
      <c r="E27" s="1513"/>
      <c r="F27" s="1514"/>
      <c r="G27" s="1514"/>
      <c r="H27" s="1514"/>
      <c r="I27" s="1514"/>
      <c r="J27" s="1514"/>
      <c r="K27" s="1514"/>
      <c r="L27" s="1514"/>
      <c r="M27" s="1514"/>
      <c r="N27" s="1514"/>
      <c r="O27" s="1514"/>
      <c r="P27" s="1514"/>
      <c r="Q27" s="1514"/>
      <c r="R27" s="1514"/>
      <c r="S27" s="1515"/>
      <c r="T27" s="453"/>
      <c r="U27" s="1359"/>
      <c r="V27" s="1360"/>
      <c r="W27" s="1360"/>
      <c r="X27" s="1360"/>
      <c r="Y27" s="1360"/>
      <c r="Z27" s="1360"/>
      <c r="AA27" s="368"/>
      <c r="AB27" s="369"/>
      <c r="AC27" s="369"/>
      <c r="AD27" s="369"/>
      <c r="AE27" s="369"/>
      <c r="AF27" s="369"/>
      <c r="AG27" s="369"/>
      <c r="AH27" s="369"/>
      <c r="AI27" s="144"/>
      <c r="AJ27" s="145"/>
      <c r="AM27" s="11"/>
      <c r="AN27" s="11"/>
      <c r="AQ27" s="27"/>
      <c r="AR27" s="159" t="s">
        <v>518</v>
      </c>
      <c r="AS27" s="161" t="s">
        <v>1081</v>
      </c>
      <c r="AZ27" s="1363"/>
      <c r="BA27" s="1363"/>
      <c r="BB27" s="1363"/>
      <c r="BC27" s="1364"/>
      <c r="BD27" s="1364"/>
      <c r="BE27" s="1364"/>
      <c r="BF27" s="1364"/>
      <c r="BG27" s="1364"/>
      <c r="BH27" s="1364"/>
      <c r="BI27" s="1364"/>
      <c r="BJ27" s="1364"/>
      <c r="BK27" s="1364"/>
      <c r="BL27" s="1364"/>
      <c r="BM27" s="1364"/>
      <c r="BN27" s="1364"/>
      <c r="BO27" s="1364"/>
      <c r="BP27" s="1364"/>
      <c r="BQ27" s="1364"/>
    </row>
    <row r="28" spans="2:69" ht="18" customHeight="1" x14ac:dyDescent="0.15">
      <c r="B28" s="1354"/>
      <c r="C28" s="1355"/>
      <c r="D28" s="1356"/>
      <c r="E28" s="1516"/>
      <c r="F28" s="1517"/>
      <c r="G28" s="1517"/>
      <c r="H28" s="1517"/>
      <c r="I28" s="1517"/>
      <c r="J28" s="1517"/>
      <c r="K28" s="1517"/>
      <c r="L28" s="1517"/>
      <c r="M28" s="1517"/>
      <c r="N28" s="1517"/>
      <c r="O28" s="1517"/>
      <c r="P28" s="1517"/>
      <c r="Q28" s="1517"/>
      <c r="R28" s="1517"/>
      <c r="S28" s="1518"/>
      <c r="T28" s="142"/>
      <c r="U28" s="1361"/>
      <c r="V28" s="1362"/>
      <c r="W28" s="1362"/>
      <c r="X28" s="1362"/>
      <c r="Y28" s="1362"/>
      <c r="Z28" s="1362"/>
      <c r="AA28" s="271"/>
      <c r="AB28" s="272"/>
      <c r="AC28" s="272"/>
      <c r="AD28" s="272"/>
      <c r="AE28" s="272"/>
      <c r="AF28" s="272"/>
      <c r="AG28" s="272"/>
      <c r="AH28" s="272"/>
      <c r="AI28" s="270"/>
      <c r="AJ28" s="273"/>
      <c r="AM28" s="11"/>
      <c r="AN28" s="11"/>
      <c r="AQ28" s="27"/>
      <c r="AR28" s="159" t="s">
        <v>79</v>
      </c>
      <c r="AS28" s="160" t="s">
        <v>427</v>
      </c>
      <c r="AZ28" s="1365"/>
      <c r="BA28" s="1366"/>
      <c r="BB28" s="1366"/>
      <c r="BC28" s="1367"/>
      <c r="BD28" s="1367"/>
      <c r="BE28" s="1367"/>
      <c r="BF28" s="1367"/>
      <c r="BG28" s="1368"/>
      <c r="BH28" s="1368"/>
      <c r="BI28" s="1368"/>
      <c r="BJ28" s="1368"/>
      <c r="BK28" s="1368"/>
      <c r="BL28" s="1368"/>
      <c r="BM28" s="1368"/>
      <c r="BN28" s="1368"/>
      <c r="BO28" s="1368"/>
      <c r="BP28" s="1368"/>
      <c r="BQ28" s="1368"/>
    </row>
    <row r="29" spans="2:69" ht="18" customHeight="1" x14ac:dyDescent="0.15">
      <c r="B29" s="793" t="s">
        <v>982</v>
      </c>
      <c r="C29" s="794"/>
      <c r="D29" s="795"/>
      <c r="E29" s="1498"/>
      <c r="F29" s="1499"/>
      <c r="G29" s="1499"/>
      <c r="H29" s="1499"/>
      <c r="I29" s="1499"/>
      <c r="J29" s="1499"/>
      <c r="K29" s="1499"/>
      <c r="L29" s="1499"/>
      <c r="M29" s="1499"/>
      <c r="N29" s="1499"/>
      <c r="O29" s="1499"/>
      <c r="P29" s="1499"/>
      <c r="Q29" s="1499"/>
      <c r="R29" s="1499"/>
      <c r="S29" s="1500"/>
      <c r="T29" s="146"/>
      <c r="U29" s="140"/>
      <c r="V29" s="141"/>
      <c r="W29" s="141"/>
      <c r="X29" s="221"/>
      <c r="Y29" s="221"/>
      <c r="Z29" s="221"/>
      <c r="AA29" s="221"/>
      <c r="AB29" s="222"/>
      <c r="AC29" s="222"/>
      <c r="AD29" s="1380" t="s">
        <v>565</v>
      </c>
      <c r="AE29" s="1380"/>
      <c r="AF29" s="1380"/>
      <c r="AG29" s="1380"/>
      <c r="AH29" s="1380"/>
      <c r="AI29" s="1380"/>
      <c r="AJ29" s="1381"/>
      <c r="AM29" s="11"/>
      <c r="AN29" s="11"/>
      <c r="AQ29" s="27"/>
      <c r="AR29" s="159" t="s">
        <v>530</v>
      </c>
      <c r="AS29" s="160" t="s">
        <v>502</v>
      </c>
      <c r="AZ29" s="1366"/>
      <c r="BA29" s="1366"/>
      <c r="BB29" s="1366"/>
      <c r="BC29" s="1382"/>
      <c r="BD29" s="1382"/>
      <c r="BE29" s="1382"/>
      <c r="BF29" s="1382"/>
      <c r="BG29" s="1382"/>
      <c r="BH29" s="1382"/>
      <c r="BI29" s="1382"/>
      <c r="BJ29" s="1382"/>
      <c r="BK29" s="1382"/>
      <c r="BL29" s="1382"/>
      <c r="BM29" s="1382"/>
      <c r="BN29" s="1382"/>
      <c r="BO29" s="1382"/>
      <c r="BP29" s="1382"/>
      <c r="BQ29" s="1382"/>
    </row>
    <row r="30" spans="2:69" ht="18" customHeight="1" x14ac:dyDescent="0.15">
      <c r="B30" s="793"/>
      <c r="C30" s="794"/>
      <c r="D30" s="795"/>
      <c r="E30" s="1498"/>
      <c r="F30" s="1499"/>
      <c r="G30" s="1499"/>
      <c r="H30" s="1499"/>
      <c r="I30" s="1499"/>
      <c r="J30" s="1499"/>
      <c r="K30" s="1499"/>
      <c r="L30" s="1499"/>
      <c r="M30" s="1499"/>
      <c r="N30" s="1499"/>
      <c r="O30" s="1499"/>
      <c r="P30" s="1499"/>
      <c r="Q30" s="1499"/>
      <c r="R30" s="1499"/>
      <c r="S30" s="1500"/>
      <c r="T30" s="146"/>
      <c r="U30" s="1383" t="s">
        <v>163</v>
      </c>
      <c r="V30" s="593"/>
      <c r="W30" s="593"/>
      <c r="X30" s="593"/>
      <c r="Y30" s="697"/>
      <c r="Z30" s="697"/>
      <c r="AA30" s="697"/>
      <c r="AB30" s="697"/>
      <c r="AC30" s="697"/>
      <c r="AD30" s="697"/>
      <c r="AE30" s="697"/>
      <c r="AF30" s="697"/>
      <c r="AG30" s="697"/>
      <c r="AH30" s="697"/>
      <c r="AI30" s="697"/>
      <c r="AJ30" s="413" t="s">
        <v>69</v>
      </c>
      <c r="AM30" s="11"/>
      <c r="AN30" s="11"/>
      <c r="AQ30" s="27"/>
      <c r="AR30" s="27" t="s">
        <v>1082</v>
      </c>
      <c r="AS30" s="344" t="s">
        <v>1086</v>
      </c>
      <c r="AZ30" s="1366"/>
      <c r="BA30" s="1366"/>
      <c r="BB30" s="1366"/>
      <c r="BC30" s="1382"/>
      <c r="BD30" s="1382"/>
      <c r="BE30" s="1382"/>
      <c r="BF30" s="1382"/>
      <c r="BG30" s="1382"/>
      <c r="BH30" s="1382"/>
      <c r="BI30" s="1382"/>
      <c r="BJ30" s="1382"/>
      <c r="BK30" s="1382"/>
      <c r="BL30" s="1382"/>
      <c r="BM30" s="1382"/>
      <c r="BN30" s="1382"/>
      <c r="BO30" s="1382"/>
      <c r="BP30" s="1382"/>
      <c r="BQ30" s="1382"/>
    </row>
    <row r="31" spans="2:69" ht="18" customHeight="1" x14ac:dyDescent="0.15">
      <c r="B31" s="860" t="s">
        <v>983</v>
      </c>
      <c r="C31" s="861"/>
      <c r="D31" s="861"/>
      <c r="E31" s="861"/>
      <c r="F31" s="862"/>
      <c r="G31" s="1501"/>
      <c r="H31" s="1501"/>
      <c r="I31" s="1501"/>
      <c r="J31" s="1501"/>
      <c r="K31" s="1501"/>
      <c r="L31" s="1501"/>
      <c r="M31" s="1501"/>
      <c r="N31" s="1501"/>
      <c r="O31" s="1501"/>
      <c r="P31" s="1501"/>
      <c r="Q31" s="1501"/>
      <c r="R31" s="1501"/>
      <c r="S31" s="1502"/>
      <c r="T31" s="432"/>
      <c r="U31" s="143"/>
      <c r="V31" s="144"/>
      <c r="W31" s="144"/>
      <c r="X31" s="144"/>
      <c r="Y31" s="144"/>
      <c r="Z31" s="144"/>
      <c r="AA31" s="1373" t="s">
        <v>508</v>
      </c>
      <c r="AB31" s="1373"/>
      <c r="AC31" s="1373"/>
      <c r="AD31" s="1373"/>
      <c r="AE31" s="1373"/>
      <c r="AF31" s="1373"/>
      <c r="AG31" s="1373"/>
      <c r="AH31" s="1373"/>
      <c r="AI31" s="1373"/>
      <c r="AJ31" s="1374"/>
      <c r="AM31" s="11"/>
      <c r="AN31" s="11"/>
      <c r="AQ31" s="27"/>
      <c r="AR31" s="27" t="s">
        <v>1085</v>
      </c>
      <c r="AS31" s="344" t="s">
        <v>1083</v>
      </c>
      <c r="AZ31" s="1375"/>
      <c r="BA31" s="1375"/>
      <c r="BB31" s="1375"/>
      <c r="BC31" s="1376"/>
      <c r="BD31" s="1376"/>
      <c r="BE31" s="1376"/>
      <c r="BF31" s="1376"/>
      <c r="BG31" s="1376"/>
      <c r="BH31" s="1376"/>
      <c r="BI31" s="1376"/>
      <c r="BJ31" s="1376"/>
      <c r="BK31" s="1376"/>
      <c r="BL31" s="1376"/>
      <c r="BM31" s="1376"/>
      <c r="BN31" s="1376"/>
      <c r="BO31" s="1376"/>
      <c r="BP31" s="1376"/>
      <c r="BQ31" s="1376"/>
    </row>
    <row r="32" spans="2:69" ht="18" customHeight="1" x14ac:dyDescent="0.15">
      <c r="B32" s="863"/>
      <c r="C32" s="864"/>
      <c r="D32" s="864"/>
      <c r="E32" s="864"/>
      <c r="F32" s="865"/>
      <c r="G32" s="1503"/>
      <c r="H32" s="1503"/>
      <c r="I32" s="1503"/>
      <c r="J32" s="1503"/>
      <c r="K32" s="1503"/>
      <c r="L32" s="1503"/>
      <c r="M32" s="1503"/>
      <c r="N32" s="1503"/>
      <c r="O32" s="1503"/>
      <c r="P32" s="1503"/>
      <c r="Q32" s="1503"/>
      <c r="R32" s="1503"/>
      <c r="S32" s="1504"/>
      <c r="T32" s="438"/>
      <c r="U32" s="454"/>
      <c r="V32" s="455"/>
      <c r="W32" s="455"/>
      <c r="X32" s="455"/>
      <c r="Y32" s="455"/>
      <c r="Z32" s="455"/>
      <c r="AA32" s="1392"/>
      <c r="AB32" s="1392"/>
      <c r="AC32" s="1392"/>
      <c r="AD32" s="1392"/>
      <c r="AE32" s="1392"/>
      <c r="AF32" s="1392"/>
      <c r="AG32" s="1392"/>
      <c r="AH32" s="1392"/>
      <c r="AI32" s="1392"/>
      <c r="AJ32" s="456"/>
      <c r="AM32" s="11"/>
      <c r="AN32" s="11"/>
      <c r="AQ32" s="27"/>
      <c r="AR32" s="27" t="s">
        <v>1084</v>
      </c>
      <c r="AS32" s="344" t="s">
        <v>1071</v>
      </c>
      <c r="AZ32" s="1375"/>
      <c r="BA32" s="1375"/>
      <c r="BB32" s="1375"/>
      <c r="BC32" s="1376"/>
      <c r="BD32" s="1376"/>
      <c r="BE32" s="1376"/>
      <c r="BF32" s="1376"/>
      <c r="BG32" s="1376"/>
      <c r="BH32" s="1376"/>
      <c r="BI32" s="1376"/>
      <c r="BJ32" s="1376"/>
      <c r="BK32" s="1376"/>
      <c r="BL32" s="1376"/>
      <c r="BM32" s="1376"/>
      <c r="BN32" s="1376"/>
      <c r="BO32" s="1376"/>
      <c r="BP32" s="1376"/>
      <c r="BQ32" s="1376"/>
    </row>
    <row r="33" spans="1:69" ht="18" customHeight="1" x14ac:dyDescent="0.15">
      <c r="B33" s="1385" t="s">
        <v>984</v>
      </c>
      <c r="C33" s="1386"/>
      <c r="D33" s="1387"/>
      <c r="E33" s="1388" t="s">
        <v>614</v>
      </c>
      <c r="F33" s="1389"/>
      <c r="G33" s="266">
        <v>2</v>
      </c>
      <c r="H33" s="266">
        <v>0</v>
      </c>
      <c r="I33" s="1762"/>
      <c r="J33" s="1762"/>
      <c r="K33" s="257"/>
      <c r="L33" s="257"/>
      <c r="M33" s="257"/>
      <c r="N33" s="257"/>
      <c r="O33" s="257"/>
      <c r="P33" s="257"/>
      <c r="Q33" s="257"/>
      <c r="R33" s="257"/>
      <c r="S33" s="259"/>
      <c r="T33" s="258"/>
      <c r="U33" s="454"/>
      <c r="V33" s="1392"/>
      <c r="W33" s="1392"/>
      <c r="X33" s="1392"/>
      <c r="Y33" s="1392"/>
      <c r="Z33" s="1392"/>
      <c r="AA33" s="1392"/>
      <c r="AB33" s="1392"/>
      <c r="AC33" s="1392"/>
      <c r="AD33" s="1392"/>
      <c r="AE33" s="1392"/>
      <c r="AF33" s="1392"/>
      <c r="AG33" s="1392"/>
      <c r="AH33" s="1392"/>
      <c r="AI33" s="1392"/>
      <c r="AJ33" s="456"/>
      <c r="AM33" s="11"/>
      <c r="AN33" s="11"/>
      <c r="AQ33" s="27"/>
      <c r="AR33" s="27"/>
      <c r="AS33" s="27"/>
      <c r="AZ33" s="1390"/>
      <c r="BA33" s="1391"/>
      <c r="BB33" s="1391"/>
      <c r="BC33" s="1392"/>
      <c r="BD33" s="1392"/>
      <c r="BE33" s="256"/>
      <c r="BF33" s="256"/>
      <c r="BG33" s="1392"/>
      <c r="BH33" s="1392"/>
      <c r="BI33" s="646"/>
      <c r="BJ33" s="646"/>
      <c r="BK33" s="646"/>
      <c r="BL33" s="646"/>
      <c r="BM33" s="646"/>
      <c r="BN33" s="646"/>
      <c r="BO33" s="646"/>
      <c r="BP33" s="646"/>
      <c r="BQ33" s="646"/>
    </row>
    <row r="34" spans="1:69" ht="18" customHeight="1" x14ac:dyDescent="0.15">
      <c r="B34" s="692" t="s">
        <v>985</v>
      </c>
      <c r="C34" s="693"/>
      <c r="D34" s="694"/>
      <c r="E34" s="1492"/>
      <c r="F34" s="1493"/>
      <c r="G34" s="1493"/>
      <c r="H34" s="1493"/>
      <c r="I34" s="1493"/>
      <c r="J34" s="1493"/>
      <c r="K34" s="1493"/>
      <c r="L34" s="1493"/>
      <c r="M34" s="1493"/>
      <c r="N34" s="1494"/>
      <c r="O34" s="760" t="s">
        <v>95</v>
      </c>
      <c r="P34" s="761"/>
      <c r="Q34" s="762"/>
      <c r="R34" s="762"/>
      <c r="S34" s="763"/>
      <c r="T34" s="438"/>
      <c r="U34" s="454"/>
      <c r="V34" s="148"/>
      <c r="W34" s="148"/>
      <c r="X34" s="148"/>
      <c r="Y34" s="148"/>
      <c r="Z34" s="455"/>
      <c r="AA34" s="1392"/>
      <c r="AB34" s="1392"/>
      <c r="AC34" s="1392"/>
      <c r="AD34" s="1392"/>
      <c r="AE34" s="1392"/>
      <c r="AF34" s="1392"/>
      <c r="AG34" s="1392"/>
      <c r="AH34" s="1392"/>
      <c r="AI34" s="1392"/>
      <c r="AJ34" s="456"/>
      <c r="AM34" s="11"/>
      <c r="AN34" s="11"/>
      <c r="AQ34" s="27"/>
      <c r="AR34" s="27"/>
      <c r="AS34" s="27"/>
    </row>
    <row r="35" spans="1:69" ht="18" customHeight="1" x14ac:dyDescent="0.15">
      <c r="B35" s="692"/>
      <c r="C35" s="693"/>
      <c r="D35" s="694"/>
      <c r="E35" s="1492"/>
      <c r="F35" s="1493"/>
      <c r="G35" s="1493"/>
      <c r="H35" s="1493"/>
      <c r="I35" s="1493"/>
      <c r="J35" s="1493"/>
      <c r="K35" s="1493"/>
      <c r="L35" s="1493"/>
      <c r="M35" s="1493"/>
      <c r="N35" s="1494"/>
      <c r="O35" s="1495"/>
      <c r="P35" s="1496"/>
      <c r="Q35" s="1496"/>
      <c r="R35" s="1496"/>
      <c r="S35" s="1497"/>
      <c r="T35" s="40"/>
      <c r="U35" s="454"/>
      <c r="V35" s="1392"/>
      <c r="W35" s="1392"/>
      <c r="X35" s="1392"/>
      <c r="Y35" s="1392"/>
      <c r="Z35" s="1392"/>
      <c r="AA35" s="1392"/>
      <c r="AB35" s="1392"/>
      <c r="AC35" s="1392"/>
      <c r="AD35" s="1392"/>
      <c r="AE35" s="1392"/>
      <c r="AF35" s="1392"/>
      <c r="AG35" s="1392"/>
      <c r="AH35" s="1392"/>
      <c r="AI35" s="1392"/>
      <c r="AJ35" s="456"/>
      <c r="AM35" s="11"/>
      <c r="AN35" s="11"/>
      <c r="AQ35" s="27"/>
      <c r="AR35" s="27"/>
      <c r="AS35" s="27"/>
    </row>
    <row r="36" spans="1:69" ht="18" customHeight="1" x14ac:dyDescent="0.15">
      <c r="B36" s="885" t="s">
        <v>986</v>
      </c>
      <c r="C36" s="886"/>
      <c r="D36" s="887"/>
      <c r="E36" s="1488"/>
      <c r="F36" s="1489"/>
      <c r="G36" s="1489"/>
      <c r="H36" s="1489"/>
      <c r="I36" s="1489"/>
      <c r="J36" s="1489"/>
      <c r="K36" s="1489"/>
      <c r="L36" s="1489"/>
      <c r="M36" s="1489"/>
      <c r="N36" s="1489"/>
      <c r="O36" s="1489"/>
      <c r="P36" s="1489"/>
      <c r="Q36" s="1489"/>
      <c r="R36" s="1489"/>
      <c r="S36" s="1490"/>
      <c r="T36" s="41"/>
      <c r="U36" s="143"/>
      <c r="V36" s="149"/>
      <c r="W36" s="149"/>
      <c r="X36" s="149"/>
      <c r="Y36" s="149"/>
      <c r="Z36" s="455"/>
      <c r="AA36" s="148"/>
      <c r="AB36" s="148"/>
      <c r="AC36" s="148"/>
      <c r="AD36" s="1392"/>
      <c r="AE36" s="1392"/>
      <c r="AF36" s="1392"/>
      <c r="AG36" s="1392"/>
      <c r="AH36" s="1392"/>
      <c r="AI36" s="1392"/>
      <c r="AJ36" s="145"/>
      <c r="AQ36" s="27"/>
      <c r="AR36" s="27"/>
      <c r="AS36" s="27"/>
    </row>
    <row r="37" spans="1:69" ht="18" customHeight="1" x14ac:dyDescent="0.15">
      <c r="B37" s="729" t="s">
        <v>987</v>
      </c>
      <c r="C37" s="730"/>
      <c r="D37" s="731"/>
      <c r="E37" s="1482"/>
      <c r="F37" s="1483"/>
      <c r="G37" s="1483"/>
      <c r="H37" s="1483"/>
      <c r="I37" s="1483"/>
      <c r="J37" s="1483"/>
      <c r="K37" s="1483"/>
      <c r="L37" s="1483"/>
      <c r="M37" s="1483"/>
      <c r="N37" s="1483"/>
      <c r="O37" s="1483"/>
      <c r="P37" s="1483"/>
      <c r="Q37" s="1483"/>
      <c r="R37" s="1483"/>
      <c r="S37" s="1484"/>
      <c r="T37" s="41"/>
      <c r="U37" s="49"/>
      <c r="V37" s="1392"/>
      <c r="W37" s="1392"/>
      <c r="X37" s="1392"/>
      <c r="Y37" s="1392"/>
      <c r="Z37" s="1392"/>
      <c r="AA37" s="1392"/>
      <c r="AB37" s="1392"/>
      <c r="AC37" s="1392"/>
      <c r="AD37" s="1392"/>
      <c r="AE37" s="1392"/>
      <c r="AF37" s="1392"/>
      <c r="AG37" s="1392"/>
      <c r="AH37" s="1392"/>
      <c r="AI37" s="1392"/>
      <c r="AJ37" s="456"/>
      <c r="AQ37" s="339" t="s">
        <v>577</v>
      </c>
      <c r="AR37" s="27"/>
      <c r="AS37" s="27"/>
    </row>
    <row r="38" spans="1:69" ht="18" customHeight="1" x14ac:dyDescent="0.15">
      <c r="B38" s="732"/>
      <c r="C38" s="733"/>
      <c r="D38" s="734"/>
      <c r="E38" s="1759"/>
      <c r="F38" s="1760"/>
      <c r="G38" s="1760"/>
      <c r="H38" s="1760"/>
      <c r="I38" s="1760"/>
      <c r="J38" s="1760"/>
      <c r="K38" s="1760"/>
      <c r="L38" s="1760"/>
      <c r="M38" s="1760"/>
      <c r="N38" s="1760"/>
      <c r="O38" s="1760"/>
      <c r="P38" s="1760"/>
      <c r="Q38" s="1760"/>
      <c r="R38" s="1760"/>
      <c r="S38" s="1761"/>
      <c r="T38" s="42"/>
      <c r="U38" s="49"/>
      <c r="V38" s="1392"/>
      <c r="W38" s="1392"/>
      <c r="X38" s="1392"/>
      <c r="Y38" s="1392"/>
      <c r="Z38" s="1392"/>
      <c r="AA38" s="1392"/>
      <c r="AB38" s="1392"/>
      <c r="AC38" s="1392"/>
      <c r="AD38" s="1392"/>
      <c r="AE38" s="1392"/>
      <c r="AF38" s="1392"/>
      <c r="AG38" s="1392"/>
      <c r="AH38" s="1392"/>
      <c r="AI38" s="1392"/>
      <c r="AJ38" s="456"/>
      <c r="AL38" s="1" t="s">
        <v>15</v>
      </c>
      <c r="AQ38" s="5" t="s">
        <v>575</v>
      </c>
    </row>
    <row r="39" spans="1:69" ht="18" customHeight="1" x14ac:dyDescent="0.15">
      <c r="B39" s="1393" t="s">
        <v>507</v>
      </c>
      <c r="C39" s="1394"/>
      <c r="D39" s="1394"/>
      <c r="E39" s="1394"/>
      <c r="F39" s="1394"/>
      <c r="G39" s="1394"/>
      <c r="H39" s="1394"/>
      <c r="I39" s="1394"/>
      <c r="J39" s="1395" t="str">
        <f>IF(AQ69=TRUE,AS69,IF(AQ67=TRUE,AS67,IF(AQ68=TRUE,AS68,"")))</f>
        <v/>
      </c>
      <c r="K39" s="1395"/>
      <c r="L39" s="1395"/>
      <c r="M39" s="1395"/>
      <c r="N39" s="1395"/>
      <c r="O39" s="1395"/>
      <c r="P39" s="1395"/>
      <c r="Q39" s="1395"/>
      <c r="R39" s="1395"/>
      <c r="S39" s="1396"/>
      <c r="T39" s="43"/>
      <c r="U39" s="49"/>
      <c r="V39" s="149"/>
      <c r="W39" s="149"/>
      <c r="X39" s="149"/>
      <c r="Y39" s="149"/>
      <c r="Z39" s="455"/>
      <c r="AA39" s="148"/>
      <c r="AB39" s="148"/>
      <c r="AC39" s="148"/>
      <c r="AD39" s="1392"/>
      <c r="AE39" s="1392"/>
      <c r="AF39" s="1392"/>
      <c r="AG39" s="1392"/>
      <c r="AH39" s="1392"/>
      <c r="AI39" s="1392"/>
      <c r="AJ39" s="145"/>
      <c r="AQ39" s="5" t="s">
        <v>576</v>
      </c>
    </row>
    <row r="40" spans="1:69" ht="18" customHeight="1" thickBot="1" x14ac:dyDescent="0.2">
      <c r="A40" s="318"/>
      <c r="B40" s="348"/>
      <c r="C40" s="306"/>
      <c r="D40" s="306"/>
      <c r="E40" s="306"/>
      <c r="F40" s="306"/>
      <c r="G40" s="306"/>
      <c r="H40" s="306"/>
      <c r="I40" s="306"/>
      <c r="J40" s="306"/>
      <c r="K40" s="306"/>
      <c r="L40" s="306"/>
      <c r="M40" s="306"/>
      <c r="N40" s="306"/>
      <c r="O40" s="306"/>
      <c r="P40" s="306"/>
      <c r="Q40" s="306"/>
      <c r="R40" s="306"/>
      <c r="S40" s="349"/>
      <c r="T40" s="52"/>
      <c r="U40" s="49"/>
      <c r="V40" s="1392"/>
      <c r="W40" s="1392"/>
      <c r="X40" s="1392"/>
      <c r="Y40" s="1392"/>
      <c r="Z40" s="1392"/>
      <c r="AA40" s="1392"/>
      <c r="AB40" s="1392"/>
      <c r="AC40" s="1392"/>
      <c r="AD40" s="1392"/>
      <c r="AE40" s="1392"/>
      <c r="AF40" s="1392"/>
      <c r="AG40" s="1392"/>
      <c r="AH40" s="1392"/>
      <c r="AI40" s="1392"/>
      <c r="AJ40" s="456"/>
      <c r="AQ40" s="363"/>
    </row>
    <row r="41" spans="1:69" ht="18" customHeight="1" x14ac:dyDescent="0.15">
      <c r="B41" s="1400" t="s">
        <v>1129</v>
      </c>
      <c r="C41" s="1401"/>
      <c r="D41" s="1401"/>
      <c r="E41" s="1401"/>
      <c r="F41" s="1401"/>
      <c r="G41" s="1401"/>
      <c r="H41" s="1401"/>
      <c r="I41" s="1401"/>
      <c r="J41" s="1401"/>
      <c r="K41" s="1401"/>
      <c r="L41" s="1401"/>
      <c r="M41" s="619" t="s">
        <v>507</v>
      </c>
      <c r="N41" s="619"/>
      <c r="O41" s="619"/>
      <c r="P41" s="619"/>
      <c r="Q41" s="619"/>
      <c r="R41" s="619"/>
      <c r="S41" s="620"/>
      <c r="T41" s="15"/>
      <c r="U41" s="49"/>
      <c r="V41" s="1392"/>
      <c r="W41" s="1392"/>
      <c r="X41" s="1392"/>
      <c r="Y41" s="1392"/>
      <c r="Z41" s="1392"/>
      <c r="AA41" s="1392"/>
      <c r="AB41" s="1392"/>
      <c r="AC41" s="1392"/>
      <c r="AD41" s="1392"/>
      <c r="AE41" s="1392"/>
      <c r="AF41" s="1392"/>
      <c r="AG41" s="1392"/>
      <c r="AH41" s="1392"/>
      <c r="AI41" s="1392"/>
      <c r="AJ41" s="456"/>
      <c r="AQ41" s="339" t="s">
        <v>769</v>
      </c>
      <c r="AR41" s="339" t="s">
        <v>375</v>
      </c>
      <c r="AS41" s="339" t="s">
        <v>376</v>
      </c>
      <c r="AU41" s="339" t="s">
        <v>769</v>
      </c>
      <c r="AV41" s="339" t="s">
        <v>375</v>
      </c>
      <c r="AX41" s="339" t="s">
        <v>769</v>
      </c>
      <c r="AY41" s="339" t="s">
        <v>375</v>
      </c>
    </row>
    <row r="42" spans="1:69" ht="18" customHeight="1" x14ac:dyDescent="0.15">
      <c r="B42" s="49"/>
      <c r="C42" s="322"/>
      <c r="D42" s="322"/>
      <c r="E42" s="322"/>
      <c r="F42" s="322"/>
      <c r="G42" s="322"/>
      <c r="H42" s="322"/>
      <c r="I42" s="322"/>
      <c r="J42" s="322"/>
      <c r="K42" s="322"/>
      <c r="L42" s="322"/>
      <c r="M42" s="322"/>
      <c r="N42" s="322"/>
      <c r="O42" s="322"/>
      <c r="P42" s="322"/>
      <c r="Q42" s="322"/>
      <c r="R42" s="322"/>
      <c r="S42" s="50"/>
      <c r="T42" s="15"/>
      <c r="U42" s="49"/>
      <c r="V42" s="63"/>
      <c r="W42" s="63"/>
      <c r="X42" s="149"/>
      <c r="Y42" s="149"/>
      <c r="Z42" s="149"/>
      <c r="AA42" s="1392"/>
      <c r="AB42" s="1392"/>
      <c r="AC42" s="1392"/>
      <c r="AD42" s="1392"/>
      <c r="AE42" s="1392"/>
      <c r="AF42" s="1392"/>
      <c r="AG42" s="1392"/>
      <c r="AH42" s="1392"/>
      <c r="AI42" s="1392"/>
      <c r="AJ42" s="50"/>
      <c r="AQ42" s="350" t="b">
        <v>0</v>
      </c>
      <c r="AR42" s="350" t="s">
        <v>988</v>
      </c>
      <c r="AS42" s="350" t="str">
        <f>IF(AQ42=TRUE,"＜Pleating＞Durability(Pleat Retention)test is required."&amp;CHAR(10),"")</f>
        <v/>
      </c>
      <c r="AU42" s="350" t="b">
        <v>0</v>
      </c>
      <c r="AV42" s="350" t="s">
        <v>770</v>
      </c>
      <c r="AX42" s="350" t="b">
        <v>0</v>
      </c>
      <c r="AY42" s="350" t="s">
        <v>780</v>
      </c>
    </row>
    <row r="43" spans="1:69" ht="18" customHeight="1" x14ac:dyDescent="0.15">
      <c r="B43" s="323"/>
      <c r="C43" s="324"/>
      <c r="D43" s="324"/>
      <c r="E43" s="324"/>
      <c r="F43" s="324"/>
      <c r="G43" s="324"/>
      <c r="H43" s="324"/>
      <c r="I43" s="324"/>
      <c r="J43" s="324"/>
      <c r="K43" s="324"/>
      <c r="L43" s="324"/>
      <c r="M43" s="324"/>
      <c r="N43" s="324"/>
      <c r="O43" s="324"/>
      <c r="P43" s="324"/>
      <c r="Q43" s="324"/>
      <c r="R43" s="324"/>
      <c r="S43" s="325"/>
      <c r="T43" s="150"/>
      <c r="U43" s="31"/>
      <c r="V43" s="1392"/>
      <c r="W43" s="1392"/>
      <c r="X43" s="1392"/>
      <c r="Y43" s="1392"/>
      <c r="Z43" s="1392"/>
      <c r="AA43" s="1392"/>
      <c r="AB43" s="1392"/>
      <c r="AC43" s="1392"/>
      <c r="AD43" s="1392"/>
      <c r="AE43" s="1392"/>
      <c r="AF43" s="1392"/>
      <c r="AG43" s="1392"/>
      <c r="AH43" s="1392"/>
      <c r="AI43" s="1392"/>
      <c r="AJ43" s="456"/>
      <c r="AQ43" s="350" t="b">
        <v>0</v>
      </c>
      <c r="AR43" s="350" t="s">
        <v>989</v>
      </c>
      <c r="AS43" s="350" t="str">
        <f>IF(AQ43=TRUE,"＜Water Repellent＞Water repellency test is required. For decal printing, adhesive tape exfoliation strength test is required."&amp;CHAR(10),"")</f>
        <v/>
      </c>
      <c r="AU43" s="350" t="b">
        <v>0</v>
      </c>
      <c r="AV43" s="350" t="s">
        <v>771</v>
      </c>
      <c r="AX43" s="350" t="b">
        <v>0</v>
      </c>
      <c r="AY43" s="350" t="s">
        <v>781</v>
      </c>
    </row>
    <row r="44" spans="1:69" ht="18" customHeight="1" x14ac:dyDescent="0.15">
      <c r="B44" s="323"/>
      <c r="C44" s="324"/>
      <c r="D44" s="324"/>
      <c r="E44" s="324"/>
      <c r="F44" s="324"/>
      <c r="G44" s="324"/>
      <c r="H44" s="324"/>
      <c r="I44" s="324"/>
      <c r="J44" s="324"/>
      <c r="K44" s="324"/>
      <c r="L44" s="324"/>
      <c r="M44" s="324"/>
      <c r="N44" s="324"/>
      <c r="O44" s="324"/>
      <c r="P44" s="324"/>
      <c r="Q44" s="324"/>
      <c r="R44" s="324"/>
      <c r="S44" s="325"/>
      <c r="T44" s="150"/>
      <c r="U44" s="49"/>
      <c r="V44" s="149"/>
      <c r="W44" s="149"/>
      <c r="X44" s="149"/>
      <c r="Y44" s="149"/>
      <c r="Z44" s="455"/>
      <c r="AA44" s="148"/>
      <c r="AB44" s="148"/>
      <c r="AC44" s="148"/>
      <c r="AD44" s="1392"/>
      <c r="AE44" s="1392"/>
      <c r="AF44" s="1392"/>
      <c r="AG44" s="1392"/>
      <c r="AH44" s="1392"/>
      <c r="AI44" s="1392"/>
      <c r="AJ44" s="145"/>
      <c r="AQ44" s="350" t="b">
        <v>0</v>
      </c>
      <c r="AR44" s="350" t="s">
        <v>990</v>
      </c>
      <c r="AS44" s="350" t="str">
        <f>IF(AQ44=TRUE,"＜Pigment Printed＞Durability test is required. There is Dry/Wet rubbing special cases standard."&amp;CHAR(10),"")</f>
        <v/>
      </c>
      <c r="AU44" s="350" t="b">
        <v>0</v>
      </c>
      <c r="AV44" s="350" t="s">
        <v>772</v>
      </c>
      <c r="AX44" s="350" t="b">
        <v>0</v>
      </c>
      <c r="AY44" s="350" t="s">
        <v>782</v>
      </c>
    </row>
    <row r="45" spans="1:69" ht="18" customHeight="1" x14ac:dyDescent="0.15">
      <c r="B45" s="364"/>
      <c r="C45" s="326"/>
      <c r="D45" s="326"/>
      <c r="E45" s="326"/>
      <c r="F45" s="326"/>
      <c r="G45" s="326"/>
      <c r="H45" s="326"/>
      <c r="I45" s="326"/>
      <c r="J45" s="326"/>
      <c r="K45" s="326"/>
      <c r="L45" s="326"/>
      <c r="M45" s="326"/>
      <c r="N45" s="326"/>
      <c r="O45" s="326"/>
      <c r="P45" s="326"/>
      <c r="Q45" s="326"/>
      <c r="R45" s="326"/>
      <c r="S45" s="327"/>
      <c r="T45" s="150"/>
      <c r="U45" s="49"/>
      <c r="V45" s="1392"/>
      <c r="W45" s="1392"/>
      <c r="X45" s="1392"/>
      <c r="Y45" s="1392"/>
      <c r="Z45" s="1392"/>
      <c r="AA45" s="1392"/>
      <c r="AB45" s="1392"/>
      <c r="AC45" s="1392"/>
      <c r="AD45" s="1392"/>
      <c r="AE45" s="1392"/>
      <c r="AF45" s="1392"/>
      <c r="AG45" s="1392"/>
      <c r="AH45" s="1392"/>
      <c r="AI45" s="1392"/>
      <c r="AJ45" s="456"/>
      <c r="AQ45" s="350" t="b">
        <v>0</v>
      </c>
      <c r="AR45" s="350" t="s">
        <v>993</v>
      </c>
      <c r="AS45" s="350" t="str">
        <f>IF(AQ45=TRUE,"＜Top Dyed＞Apply compostion test to all color. "&amp;CHAR(10),"")</f>
        <v/>
      </c>
      <c r="AU45" s="350" t="b">
        <v>0</v>
      </c>
      <c r="AV45" s="350" t="s">
        <v>773</v>
      </c>
      <c r="AX45" s="350" t="b">
        <v>0</v>
      </c>
      <c r="AY45" s="350" t="s">
        <v>783</v>
      </c>
    </row>
    <row r="46" spans="1:69" ht="18" customHeight="1" thickBot="1" x14ac:dyDescent="0.2">
      <c r="B46" s="328"/>
      <c r="C46" s="329"/>
      <c r="D46" s="329"/>
      <c r="E46" s="329"/>
      <c r="F46" s="329"/>
      <c r="G46" s="329"/>
      <c r="H46" s="329"/>
      <c r="I46" s="329"/>
      <c r="J46" s="329"/>
      <c r="K46" s="329"/>
      <c r="L46" s="329"/>
      <c r="M46" s="329"/>
      <c r="N46" s="329"/>
      <c r="O46" s="329"/>
      <c r="P46" s="329"/>
      <c r="Q46" s="329"/>
      <c r="R46" s="329"/>
      <c r="S46" s="327"/>
      <c r="T46" s="150"/>
      <c r="U46" s="49"/>
      <c r="V46" s="1392"/>
      <c r="W46" s="1392"/>
      <c r="X46" s="1392"/>
      <c r="Y46" s="1392"/>
      <c r="Z46" s="1392"/>
      <c r="AA46" s="1392"/>
      <c r="AB46" s="1392"/>
      <c r="AC46" s="1392"/>
      <c r="AD46" s="1392"/>
      <c r="AE46" s="1392"/>
      <c r="AF46" s="1392"/>
      <c r="AG46" s="1392"/>
      <c r="AH46" s="1392"/>
      <c r="AI46" s="1392"/>
      <c r="AJ46" s="456"/>
      <c r="AQ46" s="350" t="b">
        <v>0</v>
      </c>
      <c r="AR46" s="350" t="s">
        <v>992</v>
      </c>
      <c r="AS46" s="350" t="str">
        <f>IF(AQ46=TRUE,"＜Sulfur Dyed＞pH &amp; tearing(bursting) strength test after jungle test is required. There is dry rubbing special cases standard."&amp;CHAR(10),"")</f>
        <v/>
      </c>
      <c r="AU46" s="350" t="b">
        <v>0</v>
      </c>
      <c r="AV46" s="350" t="s">
        <v>774</v>
      </c>
      <c r="AX46" s="350" t="b">
        <v>0</v>
      </c>
      <c r="AY46" s="350" t="s">
        <v>784</v>
      </c>
    </row>
    <row r="47" spans="1:69" ht="18" customHeight="1" thickBot="1" x14ac:dyDescent="0.2">
      <c r="B47" s="1402" t="s">
        <v>1130</v>
      </c>
      <c r="C47" s="1403"/>
      <c r="D47" s="1403"/>
      <c r="E47" s="1403"/>
      <c r="F47" s="1404" t="s">
        <v>507</v>
      </c>
      <c r="G47" s="1404"/>
      <c r="H47" s="1404"/>
      <c r="I47" s="1404"/>
      <c r="J47" s="1404"/>
      <c r="K47" s="1404"/>
      <c r="L47" s="1404"/>
      <c r="M47" s="1404"/>
      <c r="N47" s="1404"/>
      <c r="O47" s="1404"/>
      <c r="P47" s="1404"/>
      <c r="Q47" s="1404"/>
      <c r="R47" s="1404"/>
      <c r="S47" s="1405"/>
      <c r="T47" s="150"/>
      <c r="U47" s="1422" t="s">
        <v>991</v>
      </c>
      <c r="V47" s="1423"/>
      <c r="W47" s="1423"/>
      <c r="X47" s="1423"/>
      <c r="Y47" s="1423"/>
      <c r="Z47" s="1423"/>
      <c r="AA47" s="1424"/>
      <c r="AB47" s="1425"/>
      <c r="AC47" s="901"/>
      <c r="AD47" s="901"/>
      <c r="AE47" s="901"/>
      <c r="AF47" s="901"/>
      <c r="AG47" s="901"/>
      <c r="AH47" s="901"/>
      <c r="AI47" s="901"/>
      <c r="AJ47" s="902"/>
      <c r="AQ47" s="350" t="b">
        <v>0</v>
      </c>
      <c r="AR47" s="350" t="s">
        <v>994</v>
      </c>
      <c r="AS47" s="350" t="str">
        <f>IF(AQ47=TRUE,"＜FFace Raised＞Special standard value for wet rubbing exists. Test items for physical performance change."&amp;CHAR(10),"")</f>
        <v/>
      </c>
      <c r="AU47" s="350" t="b">
        <v>0</v>
      </c>
      <c r="AV47" s="350" t="s">
        <v>775</v>
      </c>
      <c r="AX47" s="350" t="b">
        <v>0</v>
      </c>
      <c r="AY47" s="350" t="s">
        <v>785</v>
      </c>
    </row>
    <row r="48" spans="1:69" ht="18" customHeight="1" x14ac:dyDescent="0.15">
      <c r="B48" s="57"/>
      <c r="C48" s="58"/>
      <c r="D48" s="58"/>
      <c r="E48" s="58"/>
      <c r="F48" s="58"/>
      <c r="G48" s="58"/>
      <c r="H48" s="58"/>
      <c r="I48" s="58"/>
      <c r="J48" s="58"/>
      <c r="K48" s="58"/>
      <c r="L48" s="58"/>
      <c r="M48" s="58"/>
      <c r="N48" s="58"/>
      <c r="O48" s="58"/>
      <c r="P48" s="58"/>
      <c r="Q48" s="58"/>
      <c r="R48" s="58"/>
      <c r="S48" s="59"/>
      <c r="T48" s="150"/>
      <c r="U48" s="1753" t="s">
        <v>1131</v>
      </c>
      <c r="V48" s="1754"/>
      <c r="W48" s="1754"/>
      <c r="X48" s="1754"/>
      <c r="Y48" s="1754"/>
      <c r="Z48" s="1755"/>
      <c r="AA48" s="1755"/>
      <c r="AB48" s="1755"/>
      <c r="AC48" s="1755"/>
      <c r="AD48" s="1755"/>
      <c r="AE48" s="1755"/>
      <c r="AF48" s="1755"/>
      <c r="AG48" s="1755"/>
      <c r="AH48" s="1755"/>
      <c r="AI48" s="1755"/>
      <c r="AJ48" s="1756"/>
      <c r="AQ48" s="350" t="b">
        <v>0</v>
      </c>
      <c r="AR48" s="350" t="s">
        <v>995</v>
      </c>
      <c r="AS48" s="350" t="str">
        <f>IF(AQ48=TRUE,"＜BBack Raised＞Special standard value for wet rubbing exists. Test items for physical performance change."&amp;CHAR(10),"")</f>
        <v/>
      </c>
      <c r="AU48" s="350" t="b">
        <v>0</v>
      </c>
      <c r="AV48" s="350" t="s">
        <v>776</v>
      </c>
      <c r="AX48" s="350" t="b">
        <v>0</v>
      </c>
      <c r="AY48" s="350" t="s">
        <v>786</v>
      </c>
    </row>
    <row r="49" spans="2:58" ht="18" customHeight="1" x14ac:dyDescent="0.15">
      <c r="B49" s="57"/>
      <c r="C49" s="58"/>
      <c r="D49" s="58"/>
      <c r="E49" s="58"/>
      <c r="F49" s="58"/>
      <c r="G49" s="58"/>
      <c r="H49" s="58"/>
      <c r="I49" s="58"/>
      <c r="J49" s="58"/>
      <c r="K49" s="58"/>
      <c r="L49" s="58"/>
      <c r="M49" s="58"/>
      <c r="N49" s="58"/>
      <c r="O49" s="58"/>
      <c r="P49" s="58"/>
      <c r="Q49" s="58"/>
      <c r="R49" s="58"/>
      <c r="S49" s="59"/>
      <c r="T49" s="44"/>
      <c r="U49" s="1747"/>
      <c r="V49" s="1748"/>
      <c r="W49" s="1748"/>
      <c r="X49" s="1748"/>
      <c r="Y49" s="1748"/>
      <c r="Z49" s="1748"/>
      <c r="AA49" s="1748"/>
      <c r="AB49" s="1748"/>
      <c r="AC49" s="1748"/>
      <c r="AD49" s="1748"/>
      <c r="AE49" s="1748"/>
      <c r="AF49" s="1748"/>
      <c r="AG49" s="1748"/>
      <c r="AH49" s="1748"/>
      <c r="AI49" s="1748"/>
      <c r="AJ49" s="1749"/>
      <c r="AQ49" s="350" t="b">
        <v>0</v>
      </c>
      <c r="AR49" s="350" t="s">
        <v>997</v>
      </c>
      <c r="AS49" s="350" t="str">
        <f>IF(AQ49=TRUE,"＜Metal w/Coating＞Aging treatment is required before nickle extraction. "&amp;CHAR(10),"")</f>
        <v/>
      </c>
      <c r="AU49" s="350" t="b">
        <v>0</v>
      </c>
      <c r="AV49" s="350" t="s">
        <v>777</v>
      </c>
      <c r="AX49" s="350" t="b">
        <v>0</v>
      </c>
      <c r="AY49" s="350" t="s">
        <v>221</v>
      </c>
    </row>
    <row r="50" spans="2:58" ht="18" customHeight="1" thickBot="1" x14ac:dyDescent="0.2">
      <c r="B50" s="1757" t="s">
        <v>1119</v>
      </c>
      <c r="C50" s="1758"/>
      <c r="D50" s="1758"/>
      <c r="E50" s="1758"/>
      <c r="F50" s="1758"/>
      <c r="G50" s="1758"/>
      <c r="H50" s="425"/>
      <c r="I50" s="425"/>
      <c r="J50" s="425"/>
      <c r="K50" s="425"/>
      <c r="L50" s="1415" t="str">
        <f>AS61</f>
        <v/>
      </c>
      <c r="M50" s="1415"/>
      <c r="N50" s="1415"/>
      <c r="O50" s="1415"/>
      <c r="P50" s="1415"/>
      <c r="Q50" s="1415"/>
      <c r="R50" s="1415"/>
      <c r="S50" s="1416"/>
      <c r="T50" s="47"/>
      <c r="U50" s="1747"/>
      <c r="V50" s="1748"/>
      <c r="W50" s="1748"/>
      <c r="X50" s="1748"/>
      <c r="Y50" s="1748"/>
      <c r="Z50" s="1748"/>
      <c r="AA50" s="1748"/>
      <c r="AB50" s="1748"/>
      <c r="AC50" s="1748"/>
      <c r="AD50" s="1748"/>
      <c r="AE50" s="1748"/>
      <c r="AF50" s="1748"/>
      <c r="AG50" s="1748"/>
      <c r="AH50" s="1748"/>
      <c r="AI50" s="1748"/>
      <c r="AJ50" s="1749"/>
      <c r="AQ50" s="350" t="b">
        <v>0</v>
      </c>
      <c r="AR50" s="350" t="s">
        <v>1122</v>
      </c>
      <c r="AS50" s="350" t="str">
        <f>IF(AQ50=TRUE,"＜Woven less than 1d other than Plain Weave＞Add pilling resistance test (1096E Method Modified). "&amp;CHAR(10),"")</f>
        <v/>
      </c>
      <c r="AU50" s="350" t="b">
        <v>0</v>
      </c>
      <c r="AV50" s="350" t="s">
        <v>778</v>
      </c>
      <c r="AX50" s="350" t="b">
        <v>0</v>
      </c>
      <c r="AY50" s="350" t="s">
        <v>222</v>
      </c>
    </row>
    <row r="51" spans="2:58" ht="18" customHeight="1" x14ac:dyDescent="0.15">
      <c r="B51" s="598" t="s">
        <v>164</v>
      </c>
      <c r="C51" s="1406" t="s">
        <v>573</v>
      </c>
      <c r="D51" s="1407"/>
      <c r="E51" s="1408" t="s">
        <v>165</v>
      </c>
      <c r="F51" s="1409"/>
      <c r="G51" s="1409"/>
      <c r="H51" s="1409"/>
      <c r="I51" s="1409"/>
      <c r="J51" s="1409"/>
      <c r="K51" s="1410"/>
      <c r="L51" s="1411" t="s">
        <v>573</v>
      </c>
      <c r="M51" s="1407"/>
      <c r="N51" s="1408" t="s">
        <v>165</v>
      </c>
      <c r="O51" s="1409"/>
      <c r="P51" s="1409"/>
      <c r="Q51" s="1409"/>
      <c r="R51" s="1409"/>
      <c r="S51" s="1412"/>
      <c r="T51" s="47"/>
      <c r="U51" s="1747"/>
      <c r="V51" s="1748"/>
      <c r="W51" s="1748"/>
      <c r="X51" s="1748"/>
      <c r="Y51" s="1748"/>
      <c r="Z51" s="1748"/>
      <c r="AA51" s="1748"/>
      <c r="AB51" s="1748"/>
      <c r="AC51" s="1748"/>
      <c r="AD51" s="1748"/>
      <c r="AE51" s="1748"/>
      <c r="AF51" s="1748"/>
      <c r="AG51" s="1748"/>
      <c r="AH51" s="1748"/>
      <c r="AI51" s="1748"/>
      <c r="AJ51" s="1749"/>
      <c r="AK51" s="20"/>
      <c r="AQ51" s="350" t="b">
        <v>0</v>
      </c>
      <c r="AR51" s="350" t="s">
        <v>996</v>
      </c>
      <c r="AS51" s="350" t="str">
        <f>IF(AQ51=TRUE,"＜Double Knitted Structure＞When it is cut &amp; sew bottom, add pilling resistance test (1096E Method Modified)."&amp;CHAR(10),"")</f>
        <v/>
      </c>
      <c r="AU51" s="350" t="b">
        <v>0</v>
      </c>
      <c r="AV51" s="350" t="s">
        <v>779</v>
      </c>
      <c r="AX51" s="350" t="b">
        <v>0</v>
      </c>
      <c r="AY51" s="350" t="s">
        <v>787</v>
      </c>
    </row>
    <row r="52" spans="2:58" ht="18" customHeight="1" x14ac:dyDescent="0.15">
      <c r="B52" s="599"/>
      <c r="C52" s="1469"/>
      <c r="D52" s="1470"/>
      <c r="E52" s="1474"/>
      <c r="F52" s="1474"/>
      <c r="G52" s="1474"/>
      <c r="H52" s="1474"/>
      <c r="I52" s="1474"/>
      <c r="J52" s="1474"/>
      <c r="K52" s="1570"/>
      <c r="L52" s="1469"/>
      <c r="M52" s="1470"/>
      <c r="N52" s="1474"/>
      <c r="O52" s="1474"/>
      <c r="P52" s="1474"/>
      <c r="Q52" s="1474"/>
      <c r="R52" s="1471"/>
      <c r="S52" s="1475"/>
      <c r="T52" s="47"/>
      <c r="U52" s="1747"/>
      <c r="V52" s="1748"/>
      <c r="W52" s="1748"/>
      <c r="X52" s="1748"/>
      <c r="Y52" s="1748"/>
      <c r="Z52" s="1748"/>
      <c r="AA52" s="1748"/>
      <c r="AB52" s="1748"/>
      <c r="AC52" s="1748"/>
      <c r="AD52" s="1748"/>
      <c r="AE52" s="1748"/>
      <c r="AF52" s="1748"/>
      <c r="AG52" s="1748"/>
      <c r="AH52" s="1748"/>
      <c r="AI52" s="1748"/>
      <c r="AJ52" s="1749"/>
      <c r="AK52" s="20"/>
      <c r="AQ52" s="350" t="b">
        <v>0</v>
      </c>
      <c r="AR52" s="350" t="s">
        <v>998</v>
      </c>
      <c r="AS52" s="350" t="str">
        <f>IF(AQ52=TRUE,"&lt;Interlining w/Polyamide Binder&gt;Yellowing test is required in case of using white interlining."&amp;CHAR(10),"")</f>
        <v/>
      </c>
      <c r="AU52" s="350" t="b">
        <v>0</v>
      </c>
      <c r="AV52" s="350" t="s">
        <v>632</v>
      </c>
      <c r="AX52" s="350" t="b">
        <v>0</v>
      </c>
      <c r="AY52" s="350" t="s">
        <v>788</v>
      </c>
    </row>
    <row r="53" spans="2:58" ht="18" customHeight="1" x14ac:dyDescent="0.15">
      <c r="B53" s="599"/>
      <c r="C53" s="1463"/>
      <c r="D53" s="1464"/>
      <c r="E53" s="1465"/>
      <c r="F53" s="1465"/>
      <c r="G53" s="1465"/>
      <c r="H53" s="1465"/>
      <c r="I53" s="1465"/>
      <c r="J53" s="1465"/>
      <c r="K53" s="1468"/>
      <c r="L53" s="1463"/>
      <c r="M53" s="1464"/>
      <c r="N53" s="1465"/>
      <c r="O53" s="1465"/>
      <c r="P53" s="1465"/>
      <c r="Q53" s="1465"/>
      <c r="R53" s="1466"/>
      <c r="S53" s="1467"/>
      <c r="T53" s="45"/>
      <c r="U53" s="1457"/>
      <c r="V53" s="1458"/>
      <c r="W53" s="1458"/>
      <c r="X53" s="1458"/>
      <c r="Y53" s="1458"/>
      <c r="Z53" s="1458"/>
      <c r="AA53" s="1458"/>
      <c r="AB53" s="1458"/>
      <c r="AC53" s="1458"/>
      <c r="AD53" s="1458"/>
      <c r="AE53" s="1458"/>
      <c r="AF53" s="1458"/>
      <c r="AG53" s="1458"/>
      <c r="AH53" s="1458"/>
      <c r="AI53" s="1458"/>
      <c r="AJ53" s="1459"/>
      <c r="AK53" s="20"/>
      <c r="AQ53" s="350" t="b">
        <v>0</v>
      </c>
      <c r="AR53" s="350" t="s">
        <v>999</v>
      </c>
      <c r="AS53" s="350" t="str">
        <f>IF(AQ53=TRUE,"&lt;Elastic Tape for Shoulder Strap&gt;Be careful for standard value of elastic durability test."&amp;CHAR(10),"")</f>
        <v/>
      </c>
      <c r="AU53" s="350" t="b">
        <v>0</v>
      </c>
      <c r="AV53" s="255" t="s">
        <v>633</v>
      </c>
      <c r="AX53" s="350" t="b">
        <v>0</v>
      </c>
      <c r="AY53" s="350" t="s">
        <v>223</v>
      </c>
    </row>
    <row r="54" spans="2:58" ht="18" customHeight="1" x14ac:dyDescent="0.15">
      <c r="B54" s="599"/>
      <c r="C54" s="1463"/>
      <c r="D54" s="1464"/>
      <c r="E54" s="1465"/>
      <c r="F54" s="1465"/>
      <c r="G54" s="1465"/>
      <c r="H54" s="1465"/>
      <c r="I54" s="1465"/>
      <c r="J54" s="1465"/>
      <c r="K54" s="1468"/>
      <c r="L54" s="1463"/>
      <c r="M54" s="1464"/>
      <c r="N54" s="1465"/>
      <c r="O54" s="1465"/>
      <c r="P54" s="1465"/>
      <c r="Q54" s="1465"/>
      <c r="R54" s="1466"/>
      <c r="S54" s="1467"/>
      <c r="T54" s="33"/>
      <c r="U54" s="1747"/>
      <c r="V54" s="1748"/>
      <c r="W54" s="1748"/>
      <c r="X54" s="1748"/>
      <c r="Y54" s="1748"/>
      <c r="Z54" s="1748"/>
      <c r="AA54" s="1748"/>
      <c r="AB54" s="1748"/>
      <c r="AC54" s="1748"/>
      <c r="AD54" s="1748"/>
      <c r="AE54" s="1748"/>
      <c r="AF54" s="1748"/>
      <c r="AG54" s="1748"/>
      <c r="AH54" s="1748"/>
      <c r="AI54" s="1748"/>
      <c r="AJ54" s="1749"/>
      <c r="AK54" s="151"/>
      <c r="AO54" s="32"/>
      <c r="AP54" s="16"/>
      <c r="AQ54" s="350" t="b">
        <v>0</v>
      </c>
      <c r="AR54" s="350" t="s">
        <v>1000</v>
      </c>
      <c r="AS54" s="350" t="str">
        <f>IF(AQ54=TRUE,"＜Conductive Fiber Used＞Add JIS L 1094 Method C when Method B passed and Method A failed."&amp;CHAR(10),"")</f>
        <v/>
      </c>
      <c r="AT54" s="432"/>
      <c r="AU54" s="350" t="b">
        <v>0</v>
      </c>
      <c r="AV54" s="255" t="s">
        <v>634</v>
      </c>
      <c r="AW54" s="432"/>
      <c r="AX54" s="18"/>
      <c r="AY54" s="18"/>
      <c r="AZ54" s="432"/>
      <c r="BA54" s="432"/>
      <c r="BB54" s="432"/>
      <c r="BC54" s="432"/>
      <c r="BD54" s="432"/>
      <c r="BE54" s="432"/>
      <c r="BF54" s="432"/>
    </row>
    <row r="55" spans="2:58" ht="18" customHeight="1" x14ac:dyDescent="0.15">
      <c r="B55" s="599"/>
      <c r="C55" s="1463"/>
      <c r="D55" s="1464"/>
      <c r="E55" s="1465"/>
      <c r="F55" s="1465"/>
      <c r="G55" s="1465"/>
      <c r="H55" s="1465"/>
      <c r="I55" s="1465"/>
      <c r="J55" s="1465"/>
      <c r="K55" s="1468"/>
      <c r="L55" s="1463"/>
      <c r="M55" s="1464"/>
      <c r="N55" s="1465"/>
      <c r="O55" s="1465"/>
      <c r="P55" s="1465"/>
      <c r="Q55" s="1465"/>
      <c r="R55" s="1466"/>
      <c r="S55" s="1467"/>
      <c r="T55" s="33"/>
      <c r="U55" s="1747"/>
      <c r="V55" s="1748"/>
      <c r="W55" s="1748"/>
      <c r="X55" s="1748"/>
      <c r="Y55" s="1748"/>
      <c r="Z55" s="1748"/>
      <c r="AA55" s="1748"/>
      <c r="AB55" s="1748"/>
      <c r="AC55" s="1748"/>
      <c r="AD55" s="1748"/>
      <c r="AE55" s="1748"/>
      <c r="AF55" s="1748"/>
      <c r="AG55" s="1748"/>
      <c r="AH55" s="1748"/>
      <c r="AI55" s="1748"/>
      <c r="AJ55" s="1749"/>
      <c r="AK55" s="151"/>
      <c r="AM55" s="435"/>
      <c r="AO55" s="32"/>
      <c r="AP55" s="17"/>
      <c r="AQ55" s="457"/>
      <c r="AT55" s="457"/>
      <c r="AU55" s="457"/>
      <c r="AV55" s="457"/>
      <c r="AW55" s="457"/>
      <c r="AX55" s="18"/>
      <c r="AY55" s="18"/>
      <c r="AZ55" s="457"/>
      <c r="BA55" s="1417"/>
      <c r="BB55" s="1417"/>
      <c r="BC55" s="1417"/>
      <c r="BD55" s="1417"/>
      <c r="BE55" s="1417"/>
      <c r="BF55" s="1417"/>
    </row>
    <row r="56" spans="2:58" ht="18" customHeight="1" x14ac:dyDescent="0.15">
      <c r="B56" s="599"/>
      <c r="C56" s="1463"/>
      <c r="D56" s="1464"/>
      <c r="E56" s="1465"/>
      <c r="F56" s="1465"/>
      <c r="G56" s="1465"/>
      <c r="H56" s="1465"/>
      <c r="I56" s="1465"/>
      <c r="J56" s="1465"/>
      <c r="K56" s="1468"/>
      <c r="L56" s="1463"/>
      <c r="M56" s="1464"/>
      <c r="N56" s="1465"/>
      <c r="O56" s="1465"/>
      <c r="P56" s="1465"/>
      <c r="Q56" s="1465"/>
      <c r="R56" s="1466"/>
      <c r="S56" s="1467"/>
      <c r="T56" s="33"/>
      <c r="U56" s="1747"/>
      <c r="V56" s="1748"/>
      <c r="W56" s="1748"/>
      <c r="X56" s="1748"/>
      <c r="Y56" s="1748"/>
      <c r="Z56" s="1748"/>
      <c r="AA56" s="1748"/>
      <c r="AB56" s="1748"/>
      <c r="AC56" s="1748"/>
      <c r="AD56" s="1748"/>
      <c r="AE56" s="1748"/>
      <c r="AF56" s="1748"/>
      <c r="AG56" s="1748"/>
      <c r="AH56" s="1748"/>
      <c r="AI56" s="1748"/>
      <c r="AJ56" s="1749"/>
      <c r="AK56" s="23"/>
      <c r="AO56" s="32"/>
      <c r="AP56" s="17"/>
      <c r="AQ56" s="339" t="s">
        <v>769</v>
      </c>
      <c r="AR56" s="339" t="s">
        <v>375</v>
      </c>
      <c r="AS56" s="339" t="s">
        <v>376</v>
      </c>
      <c r="AT56" s="457"/>
      <c r="AU56" s="457"/>
      <c r="AV56" s="457"/>
      <c r="AW56" s="457"/>
      <c r="AX56" s="18"/>
      <c r="AY56" s="457"/>
      <c r="AZ56" s="457"/>
      <c r="BA56" s="1417"/>
      <c r="BB56" s="1417"/>
      <c r="BC56" s="1417"/>
      <c r="BD56" s="1417"/>
      <c r="BE56" s="1417"/>
      <c r="BF56" s="1417"/>
    </row>
    <row r="57" spans="2:58" ht="18" customHeight="1" x14ac:dyDescent="0.15">
      <c r="B57" s="599"/>
      <c r="C57" s="1463"/>
      <c r="D57" s="1464"/>
      <c r="E57" s="1465"/>
      <c r="F57" s="1465"/>
      <c r="G57" s="1465"/>
      <c r="H57" s="1465"/>
      <c r="I57" s="1465"/>
      <c r="J57" s="1465"/>
      <c r="K57" s="1468"/>
      <c r="L57" s="1463"/>
      <c r="M57" s="1464"/>
      <c r="N57" s="1465"/>
      <c r="O57" s="1465"/>
      <c r="P57" s="1465"/>
      <c r="Q57" s="1465"/>
      <c r="R57" s="1466"/>
      <c r="S57" s="1467"/>
      <c r="T57" s="33"/>
      <c r="U57" s="1747"/>
      <c r="V57" s="1748"/>
      <c r="W57" s="1748"/>
      <c r="X57" s="1748"/>
      <c r="Y57" s="1748"/>
      <c r="Z57" s="1748"/>
      <c r="AA57" s="1748"/>
      <c r="AB57" s="1748"/>
      <c r="AC57" s="1748"/>
      <c r="AD57" s="1748"/>
      <c r="AE57" s="1748"/>
      <c r="AF57" s="1748"/>
      <c r="AG57" s="1748"/>
      <c r="AH57" s="1748"/>
      <c r="AI57" s="1748"/>
      <c r="AJ57" s="1749"/>
      <c r="AK57" s="23"/>
      <c r="AO57" s="32"/>
      <c r="AP57" s="17"/>
      <c r="AQ57" s="14" t="b">
        <v>0</v>
      </c>
      <c r="AR57" s="14" t="s">
        <v>1102</v>
      </c>
      <c r="AS57" s="14" t="str">
        <f>IF(AQ57=TRUE,"＜One wash＞PH test is required in garment tests."&amp;CHAR(10),"")</f>
        <v/>
      </c>
      <c r="AT57" s="457"/>
      <c r="AU57" s="457" t="s">
        <v>635</v>
      </c>
      <c r="AV57" s="339" t="s">
        <v>504</v>
      </c>
      <c r="AW57" s="457"/>
      <c r="AX57" s="18"/>
      <c r="AY57" s="457"/>
      <c r="AZ57" s="457"/>
      <c r="BA57" s="1417"/>
      <c r="BB57" s="1417"/>
      <c r="BC57" s="1417"/>
      <c r="BD57" s="1417"/>
      <c r="BE57" s="1417"/>
      <c r="BF57" s="1417"/>
    </row>
    <row r="58" spans="2:58" ht="18" customHeight="1" x14ac:dyDescent="0.15">
      <c r="B58" s="599"/>
      <c r="C58" s="1463"/>
      <c r="D58" s="1464"/>
      <c r="E58" s="1465"/>
      <c r="F58" s="1465"/>
      <c r="G58" s="1465"/>
      <c r="H58" s="1465"/>
      <c r="I58" s="1465"/>
      <c r="J58" s="1465"/>
      <c r="K58" s="1468"/>
      <c r="L58" s="1463"/>
      <c r="M58" s="1464"/>
      <c r="N58" s="1465"/>
      <c r="O58" s="1465"/>
      <c r="P58" s="1465"/>
      <c r="Q58" s="1465"/>
      <c r="R58" s="1466"/>
      <c r="S58" s="1467"/>
      <c r="T58" s="33"/>
      <c r="U58" s="1747"/>
      <c r="V58" s="1748"/>
      <c r="W58" s="1748"/>
      <c r="X58" s="1748"/>
      <c r="Y58" s="1748"/>
      <c r="Z58" s="1748"/>
      <c r="AA58" s="1748"/>
      <c r="AB58" s="1748"/>
      <c r="AC58" s="1748"/>
      <c r="AD58" s="1748"/>
      <c r="AE58" s="1748"/>
      <c r="AF58" s="1748"/>
      <c r="AG58" s="1748"/>
      <c r="AH58" s="1748"/>
      <c r="AI58" s="1748"/>
      <c r="AJ58" s="1749"/>
      <c r="AK58" s="23"/>
      <c r="AO58" s="32"/>
      <c r="AP58" s="17"/>
      <c r="AQ58" s="14" t="b">
        <v>0</v>
      </c>
      <c r="AR58" s="14" t="s">
        <v>1103</v>
      </c>
      <c r="AS58" s="14" t="str">
        <f>IF(AQ58=TRUE,"＜Used wash＞PH test and Tearing Strength for 3 parts are required in garment tests, Bursting Strength of 4th Dept bottoms."&amp;CHAR(10),"")</f>
        <v/>
      </c>
      <c r="AT58" s="457"/>
      <c r="AU58" s="350">
        <v>1</v>
      </c>
      <c r="AV58" s="350" t="s">
        <v>636</v>
      </c>
      <c r="AW58" s="457"/>
      <c r="AX58" s="18"/>
      <c r="AY58" s="457"/>
      <c r="AZ58" s="457"/>
      <c r="BA58" s="1417"/>
      <c r="BB58" s="1417"/>
      <c r="BC58" s="1417"/>
      <c r="BD58" s="1417"/>
      <c r="BE58" s="1417"/>
      <c r="BF58" s="1417"/>
    </row>
    <row r="59" spans="2:58" ht="18" customHeight="1" x14ac:dyDescent="0.15">
      <c r="B59" s="599"/>
      <c r="C59" s="1463"/>
      <c r="D59" s="1464"/>
      <c r="E59" s="1465"/>
      <c r="F59" s="1465"/>
      <c r="G59" s="1465"/>
      <c r="H59" s="1465"/>
      <c r="I59" s="1465"/>
      <c r="J59" s="1465"/>
      <c r="K59" s="1468"/>
      <c r="L59" s="1463"/>
      <c r="M59" s="1464"/>
      <c r="N59" s="1465"/>
      <c r="O59" s="1465"/>
      <c r="P59" s="1465"/>
      <c r="Q59" s="1465"/>
      <c r="R59" s="1466"/>
      <c r="S59" s="1467"/>
      <c r="T59" s="33"/>
      <c r="U59" s="1747"/>
      <c r="V59" s="1748"/>
      <c r="W59" s="1748"/>
      <c r="X59" s="1748"/>
      <c r="Y59" s="1748"/>
      <c r="Z59" s="1748"/>
      <c r="AA59" s="1748"/>
      <c r="AB59" s="1748"/>
      <c r="AC59" s="1748"/>
      <c r="AD59" s="1748"/>
      <c r="AE59" s="1748"/>
      <c r="AF59" s="1748"/>
      <c r="AG59" s="1748"/>
      <c r="AH59" s="1748"/>
      <c r="AI59" s="1748"/>
      <c r="AJ59" s="1749"/>
      <c r="AK59" s="151"/>
      <c r="AO59" s="32"/>
      <c r="AP59" s="17"/>
      <c r="AQ59" s="11"/>
      <c r="AR59" s="11"/>
      <c r="AS59" s="11"/>
      <c r="AU59" s="350">
        <v>1</v>
      </c>
      <c r="AV59" s="350" t="s">
        <v>5</v>
      </c>
      <c r="AW59" s="457"/>
      <c r="AX59" s="18"/>
      <c r="AY59" s="457"/>
      <c r="AZ59" s="457"/>
      <c r="BA59" s="1417"/>
      <c r="BB59" s="1417"/>
      <c r="BC59" s="1417"/>
      <c r="BD59" s="1417"/>
      <c r="BE59" s="1417"/>
      <c r="BF59" s="1417"/>
    </row>
    <row r="60" spans="2:58" ht="18" customHeight="1" thickBot="1" x14ac:dyDescent="0.2">
      <c r="B60" s="600"/>
      <c r="C60" s="1451"/>
      <c r="D60" s="1452"/>
      <c r="E60" s="1453"/>
      <c r="F60" s="1453"/>
      <c r="G60" s="1453"/>
      <c r="H60" s="1453"/>
      <c r="I60" s="1453"/>
      <c r="J60" s="1453"/>
      <c r="K60" s="1454"/>
      <c r="L60" s="1451"/>
      <c r="M60" s="1452"/>
      <c r="N60" s="1453"/>
      <c r="O60" s="1453"/>
      <c r="P60" s="1453"/>
      <c r="Q60" s="1453"/>
      <c r="R60" s="1455"/>
      <c r="S60" s="1456"/>
      <c r="T60" s="33"/>
      <c r="U60" s="1747"/>
      <c r="V60" s="1748"/>
      <c r="W60" s="1748"/>
      <c r="X60" s="1748"/>
      <c r="Y60" s="1748"/>
      <c r="Z60" s="1748"/>
      <c r="AA60" s="1748"/>
      <c r="AB60" s="1748"/>
      <c r="AC60" s="1748"/>
      <c r="AD60" s="1748"/>
      <c r="AE60" s="1748"/>
      <c r="AF60" s="1748"/>
      <c r="AG60" s="1748"/>
      <c r="AH60" s="1748"/>
      <c r="AI60" s="1748"/>
      <c r="AJ60" s="1749"/>
      <c r="AQ60" s="132" t="s">
        <v>1108</v>
      </c>
      <c r="AR60" s="132" t="s">
        <v>504</v>
      </c>
      <c r="AS60" s="132" t="s">
        <v>376</v>
      </c>
      <c r="AU60" s="350">
        <v>1</v>
      </c>
      <c r="AV60" s="350" t="s">
        <v>11</v>
      </c>
    </row>
    <row r="61" spans="2:58" ht="18" customHeight="1" x14ac:dyDescent="0.15">
      <c r="B61" s="1418" t="s">
        <v>1123</v>
      </c>
      <c r="C61" s="1419"/>
      <c r="D61" s="1419"/>
      <c r="E61" s="1419"/>
      <c r="F61" s="1419"/>
      <c r="G61" s="1419"/>
      <c r="H61" s="1419"/>
      <c r="I61" s="1419"/>
      <c r="J61" s="1419"/>
      <c r="K61" s="1419"/>
      <c r="L61" s="1419"/>
      <c r="M61" s="1419"/>
      <c r="N61" s="1419"/>
      <c r="O61" s="1419"/>
      <c r="P61" s="1419"/>
      <c r="Q61" s="1419"/>
      <c r="R61" s="1419"/>
      <c r="S61" s="1420"/>
      <c r="T61" s="33"/>
      <c r="U61" s="1457"/>
      <c r="V61" s="1458"/>
      <c r="W61" s="1458"/>
      <c r="X61" s="1458"/>
      <c r="Y61" s="1458"/>
      <c r="Z61" s="1458"/>
      <c r="AA61" s="1458"/>
      <c r="AB61" s="1458"/>
      <c r="AC61" s="1458"/>
      <c r="AD61" s="1458"/>
      <c r="AE61" s="1458"/>
      <c r="AF61" s="1458"/>
      <c r="AG61" s="1458"/>
      <c r="AH61" s="1458"/>
      <c r="AI61" s="1458"/>
      <c r="AJ61" s="1459"/>
      <c r="AQ61" s="426">
        <v>2</v>
      </c>
      <c r="AR61" s="14" t="s">
        <v>1120</v>
      </c>
      <c r="AS61" s="14" t="str">
        <f>IF(AQ61=1,"Bursting Strength of 4th Dept Used wash","")</f>
        <v/>
      </c>
      <c r="AU61" s="350">
        <v>2</v>
      </c>
      <c r="AV61" s="350" t="s">
        <v>637</v>
      </c>
    </row>
    <row r="62" spans="2:58" ht="18" customHeight="1" x14ac:dyDescent="0.15">
      <c r="B62" s="601" t="str">
        <f>AS42&amp;AS43&amp;AS44&amp;AS45&amp;AS46&amp;AS47&amp;AS48&amp;AS51&amp;AS50&amp;AS49&amp;AS52&amp;AS53&amp;AS54&amp;AS57&amp;AS58</f>
        <v/>
      </c>
      <c r="C62" s="602"/>
      <c r="D62" s="602"/>
      <c r="E62" s="602"/>
      <c r="F62" s="602"/>
      <c r="G62" s="602"/>
      <c r="H62" s="602"/>
      <c r="I62" s="602"/>
      <c r="J62" s="602"/>
      <c r="K62" s="602"/>
      <c r="L62" s="602"/>
      <c r="M62" s="602"/>
      <c r="N62" s="602"/>
      <c r="O62" s="602"/>
      <c r="P62" s="602"/>
      <c r="Q62" s="602"/>
      <c r="R62" s="602"/>
      <c r="S62" s="603"/>
      <c r="T62" s="33"/>
      <c r="U62" s="1747"/>
      <c r="V62" s="1748"/>
      <c r="W62" s="1748"/>
      <c r="X62" s="1748"/>
      <c r="Y62" s="1748"/>
      <c r="Z62" s="1748"/>
      <c r="AA62" s="1748"/>
      <c r="AB62" s="1748"/>
      <c r="AC62" s="1748"/>
      <c r="AD62" s="1748"/>
      <c r="AE62" s="1748"/>
      <c r="AF62" s="1748"/>
      <c r="AG62" s="1748"/>
      <c r="AH62" s="1748"/>
      <c r="AI62" s="1748"/>
      <c r="AJ62" s="1749"/>
      <c r="AQ62" s="429"/>
      <c r="AR62" s="11"/>
      <c r="AS62" s="11"/>
      <c r="AU62" s="350">
        <v>2</v>
      </c>
      <c r="AV62" s="350" t="s">
        <v>19</v>
      </c>
    </row>
    <row r="63" spans="2:58" ht="18" customHeight="1" thickBot="1" x14ac:dyDescent="0.2">
      <c r="B63" s="604"/>
      <c r="C63" s="605"/>
      <c r="D63" s="605"/>
      <c r="E63" s="605"/>
      <c r="F63" s="605"/>
      <c r="G63" s="605"/>
      <c r="H63" s="605"/>
      <c r="I63" s="605"/>
      <c r="J63" s="605"/>
      <c r="K63" s="605"/>
      <c r="L63" s="605"/>
      <c r="M63" s="605"/>
      <c r="N63" s="605"/>
      <c r="O63" s="605"/>
      <c r="P63" s="605"/>
      <c r="Q63" s="605"/>
      <c r="R63" s="605"/>
      <c r="S63" s="606"/>
      <c r="T63" s="33"/>
      <c r="U63" s="1750"/>
      <c r="V63" s="1751"/>
      <c r="W63" s="1751"/>
      <c r="X63" s="1751"/>
      <c r="Y63" s="1751"/>
      <c r="Z63" s="1751"/>
      <c r="AA63" s="1751"/>
      <c r="AB63" s="1751"/>
      <c r="AC63" s="1751"/>
      <c r="AD63" s="1751"/>
      <c r="AE63" s="1751"/>
      <c r="AF63" s="1751"/>
      <c r="AG63" s="1751"/>
      <c r="AH63" s="1751"/>
      <c r="AI63" s="1751"/>
      <c r="AJ63" s="1752"/>
      <c r="AQ63" s="429"/>
      <c r="AR63" s="11"/>
      <c r="AS63" s="11"/>
    </row>
    <row r="64" spans="2:58" s="5" customFormat="1" ht="4.95" customHeight="1" thickBot="1" x14ac:dyDescent="0.2">
      <c r="B64" s="430"/>
      <c r="C64" s="430"/>
      <c r="D64" s="430"/>
      <c r="E64" s="430"/>
      <c r="F64" s="430"/>
      <c r="G64" s="430"/>
      <c r="H64" s="430"/>
      <c r="I64" s="430"/>
      <c r="J64" s="430"/>
      <c r="K64" s="430"/>
      <c r="L64" s="430"/>
      <c r="M64" s="430"/>
      <c r="N64" s="430"/>
      <c r="O64" s="430"/>
      <c r="P64" s="430"/>
      <c r="Q64" s="430"/>
      <c r="R64" s="430"/>
      <c r="S64" s="430"/>
      <c r="T64" s="46"/>
      <c r="U64" s="289"/>
      <c r="V64" s="289"/>
      <c r="W64" s="289"/>
      <c r="X64" s="289"/>
      <c r="Y64" s="289"/>
      <c r="Z64" s="289"/>
      <c r="AA64" s="289"/>
      <c r="AB64" s="289"/>
      <c r="AC64" s="289"/>
      <c r="AD64" s="289"/>
      <c r="AE64" s="46"/>
      <c r="AF64" s="46"/>
      <c r="AG64" s="46"/>
      <c r="AH64" s="46"/>
      <c r="AI64" s="46"/>
      <c r="AJ64" s="46"/>
      <c r="AQ64" s="429"/>
      <c r="AR64" s="11"/>
      <c r="AS64" s="11"/>
    </row>
    <row r="65" spans="1:45" s="5" customFormat="1" ht="13.5" customHeight="1" thickBot="1" x14ac:dyDescent="0.2">
      <c r="A65" s="163"/>
      <c r="B65" s="872" t="s">
        <v>89</v>
      </c>
      <c r="C65" s="873"/>
      <c r="D65" s="873"/>
      <c r="E65" s="873"/>
      <c r="F65" s="882" t="s">
        <v>90</v>
      </c>
      <c r="G65" s="882"/>
      <c r="H65" s="882"/>
      <c r="I65" s="873"/>
      <c r="J65" s="873"/>
      <c r="K65" s="873"/>
      <c r="L65" s="873"/>
      <c r="M65" s="873"/>
      <c r="N65" s="873"/>
      <c r="O65" s="873"/>
      <c r="P65" s="440"/>
      <c r="Q65" s="882" t="s">
        <v>91</v>
      </c>
      <c r="R65" s="882"/>
      <c r="S65" s="882"/>
      <c r="T65" s="439"/>
      <c r="U65" s="873"/>
      <c r="V65" s="873"/>
      <c r="W65" s="873"/>
      <c r="X65" s="873"/>
      <c r="Y65" s="873"/>
      <c r="Z65" s="930"/>
      <c r="AA65" s="927" t="s">
        <v>93</v>
      </c>
      <c r="AB65" s="927"/>
      <c r="AC65" s="927"/>
      <c r="AD65" s="927"/>
      <c r="AE65" s="928"/>
      <c r="AF65" s="928"/>
      <c r="AG65" s="928"/>
      <c r="AH65" s="928"/>
      <c r="AI65" s="928"/>
      <c r="AJ65" s="929"/>
      <c r="AK65" s="163"/>
      <c r="AQ65" s="429"/>
      <c r="AR65" s="11"/>
      <c r="AS65" s="11"/>
    </row>
    <row r="66" spans="1:45" ht="4.95" customHeight="1" x14ac:dyDescent="0.1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Q66" s="339" t="s">
        <v>769</v>
      </c>
      <c r="AR66" s="339" t="s">
        <v>375</v>
      </c>
      <c r="AS66" s="339" t="s">
        <v>376</v>
      </c>
    </row>
    <row r="67" spans="1:45" ht="12" customHeight="1" x14ac:dyDescent="0.15">
      <c r="A67" s="22"/>
      <c r="B67" s="164" t="s">
        <v>26</v>
      </c>
      <c r="C67" s="165"/>
      <c r="D67" s="165"/>
      <c r="E67" s="165"/>
      <c r="F67" s="165"/>
      <c r="G67" s="165"/>
      <c r="H67" s="166"/>
      <c r="I67" s="167" t="s">
        <v>27</v>
      </c>
      <c r="J67" s="167"/>
      <c r="K67" s="167"/>
      <c r="L67" s="167"/>
      <c r="M67" s="167"/>
      <c r="N67" s="167"/>
      <c r="O67" s="167"/>
      <c r="P67" s="167"/>
      <c r="Q67" s="908" t="s">
        <v>28</v>
      </c>
      <c r="R67" s="441"/>
      <c r="S67" s="167"/>
      <c r="T67" s="167"/>
      <c r="U67" s="330"/>
      <c r="V67" s="914" t="s">
        <v>166</v>
      </c>
      <c r="W67" s="915"/>
      <c r="X67" s="915"/>
      <c r="Y67" s="916"/>
      <c r="Z67" s="915" t="s">
        <v>167</v>
      </c>
      <c r="AA67" s="915"/>
      <c r="AB67" s="915"/>
      <c r="AC67" s="915"/>
      <c r="AD67" s="916"/>
      <c r="AE67" s="913" t="s">
        <v>168</v>
      </c>
      <c r="AF67" s="913"/>
      <c r="AG67" s="913"/>
      <c r="AH67" s="913" t="s">
        <v>169</v>
      </c>
      <c r="AI67" s="913"/>
      <c r="AJ67" s="913"/>
      <c r="AK67" s="22"/>
      <c r="AQ67" s="350" t="b">
        <v>0</v>
      </c>
      <c r="AR67" s="365" t="s">
        <v>1001</v>
      </c>
      <c r="AS67" s="350" t="str">
        <f>IF(AQ67=TRUE,"Need to provide Material Specification Sheet","")</f>
        <v/>
      </c>
    </row>
    <row r="68" spans="1:45" ht="12" customHeight="1" x14ac:dyDescent="0.15">
      <c r="A68" s="30"/>
      <c r="B68" s="168" t="s">
        <v>29</v>
      </c>
      <c r="C68" s="169"/>
      <c r="D68" s="169"/>
      <c r="E68" s="169"/>
      <c r="F68" s="169"/>
      <c r="G68" s="169"/>
      <c r="H68" s="170"/>
      <c r="I68" s="171" t="s">
        <v>30</v>
      </c>
      <c r="J68" s="171"/>
      <c r="K68" s="171"/>
      <c r="L68" s="171"/>
      <c r="M68" s="171"/>
      <c r="N68" s="171"/>
      <c r="O68" s="171"/>
      <c r="P68" s="171"/>
      <c r="Q68" s="909"/>
      <c r="R68" s="443"/>
      <c r="S68" s="171"/>
      <c r="T68" s="171"/>
      <c r="U68" s="331"/>
      <c r="V68" s="920"/>
      <c r="W68" s="921"/>
      <c r="X68" s="921"/>
      <c r="Y68" s="922"/>
      <c r="Z68" s="921"/>
      <c r="AA68" s="921"/>
      <c r="AB68" s="921"/>
      <c r="AC68" s="921"/>
      <c r="AD68" s="922"/>
      <c r="AE68" s="912"/>
      <c r="AF68" s="912"/>
      <c r="AG68" s="912"/>
      <c r="AH68" s="912"/>
      <c r="AI68" s="912"/>
      <c r="AJ68" s="912"/>
      <c r="AK68" s="22"/>
      <c r="AQ68" s="275" t="b">
        <v>0</v>
      </c>
      <c r="AR68" s="283" t="s">
        <v>1002</v>
      </c>
      <c r="AS68" s="350" t="str">
        <f>IF(AQ68=TRUE,"Need to provide Material Specification Sheet","")</f>
        <v/>
      </c>
    </row>
    <row r="69" spans="1:45" ht="12" customHeight="1" x14ac:dyDescent="0.15">
      <c r="A69" s="30"/>
      <c r="B69" s="172"/>
      <c r="C69" s="219"/>
      <c r="D69" s="169"/>
      <c r="E69" s="169"/>
      <c r="F69" s="169"/>
      <c r="G69" s="169"/>
      <c r="H69" s="170"/>
      <c r="I69" s="171" t="s">
        <v>31</v>
      </c>
      <c r="J69" s="171"/>
      <c r="K69" s="171"/>
      <c r="L69" s="171"/>
      <c r="M69" s="171"/>
      <c r="N69" s="171"/>
      <c r="O69" s="171"/>
      <c r="P69" s="171"/>
      <c r="Q69" s="910"/>
      <c r="R69" s="332"/>
      <c r="S69" s="171"/>
      <c r="T69" s="171"/>
      <c r="U69" s="331"/>
      <c r="V69" s="920"/>
      <c r="W69" s="921"/>
      <c r="X69" s="921"/>
      <c r="Y69" s="922"/>
      <c r="Z69" s="921"/>
      <c r="AA69" s="921"/>
      <c r="AB69" s="921"/>
      <c r="AC69" s="921"/>
      <c r="AD69" s="922"/>
      <c r="AE69" s="912"/>
      <c r="AF69" s="912"/>
      <c r="AG69" s="912"/>
      <c r="AH69" s="912"/>
      <c r="AI69" s="912"/>
      <c r="AJ69" s="912"/>
      <c r="AK69" s="22"/>
      <c r="AQ69" s="275" t="b">
        <v>0</v>
      </c>
      <c r="AR69" s="283" t="s">
        <v>1003</v>
      </c>
      <c r="AS69" s="350" t="str">
        <f>IF(AQ69=TRUE,"Need to provide Material Specification Sheet and LENZING Certification","")</f>
        <v/>
      </c>
    </row>
    <row r="70" spans="1:45" ht="12" customHeight="1" x14ac:dyDescent="0.15">
      <c r="A70" s="30"/>
      <c r="B70" s="174"/>
      <c r="C70" s="175"/>
      <c r="D70" s="175"/>
      <c r="E70" s="175"/>
      <c r="F70" s="175"/>
      <c r="G70" s="175"/>
      <c r="H70" s="176"/>
      <c r="I70" s="177"/>
      <c r="J70" s="177"/>
      <c r="K70" s="177"/>
      <c r="L70" s="177"/>
      <c r="M70" s="177"/>
      <c r="N70" s="177"/>
      <c r="O70" s="177"/>
      <c r="P70" s="177"/>
      <c r="Q70" s="911"/>
      <c r="R70" s="333"/>
      <c r="S70" s="177"/>
      <c r="T70" s="177"/>
      <c r="U70" s="334"/>
      <c r="V70" s="923"/>
      <c r="W70" s="924"/>
      <c r="X70" s="924"/>
      <c r="Y70" s="925"/>
      <c r="Z70" s="924"/>
      <c r="AA70" s="924"/>
      <c r="AB70" s="924"/>
      <c r="AC70" s="924"/>
      <c r="AD70" s="925"/>
      <c r="AE70" s="912"/>
      <c r="AF70" s="912"/>
      <c r="AG70" s="912"/>
      <c r="AH70" s="912"/>
      <c r="AI70" s="912"/>
      <c r="AJ70" s="912"/>
      <c r="AK70" s="22"/>
    </row>
    <row r="71" spans="1:45" x14ac:dyDescent="0.15">
      <c r="A71" s="435"/>
      <c r="B71" s="435"/>
      <c r="C71" s="435"/>
      <c r="D71" s="435"/>
      <c r="E71" s="435"/>
      <c r="F71" s="725"/>
      <c r="G71" s="725"/>
      <c r="H71" s="725"/>
      <c r="I71" s="725"/>
      <c r="J71" s="725"/>
      <c r="K71" s="725"/>
      <c r="L71" s="725"/>
      <c r="M71" s="435"/>
      <c r="N71" s="435"/>
      <c r="O71" s="435"/>
      <c r="P71" s="435"/>
      <c r="Q71" s="435"/>
      <c r="R71" s="435"/>
      <c r="S71" s="435"/>
      <c r="T71" s="435"/>
      <c r="U71" s="435"/>
      <c r="V71" s="725"/>
      <c r="W71" s="725"/>
      <c r="X71" s="725"/>
      <c r="Y71" s="725"/>
      <c r="Z71" s="725"/>
      <c r="AA71" s="725"/>
      <c r="AB71" s="725"/>
      <c r="AC71" s="725"/>
      <c r="AD71" s="725"/>
      <c r="AE71" s="725"/>
      <c r="AF71" s="725"/>
      <c r="AG71" s="725"/>
      <c r="AH71" s="725"/>
      <c r="AI71" s="19"/>
      <c r="AJ71" s="19"/>
      <c r="AK71" s="19"/>
      <c r="AL71" s="19"/>
    </row>
    <row r="72" spans="1:45" x14ac:dyDescent="0.15">
      <c r="B72" s="435"/>
      <c r="C72" s="435"/>
      <c r="D72" s="435"/>
      <c r="E72" s="435"/>
      <c r="F72" s="435"/>
      <c r="G72" s="435"/>
      <c r="H72" s="435"/>
      <c r="I72" s="435"/>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19"/>
      <c r="AJ72" s="19"/>
      <c r="AK72" s="19"/>
      <c r="AL72" s="19"/>
    </row>
    <row r="74" spans="1:45" hidden="1" x14ac:dyDescent="0.15">
      <c r="D74" s="132" t="s">
        <v>896</v>
      </c>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row>
    <row r="75" spans="1:45" hidden="1" x14ac:dyDescent="0.15">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P75" s="132"/>
    </row>
    <row r="76" spans="1:45" hidden="1" x14ac:dyDescent="0.15">
      <c r="D76" s="307" t="s">
        <v>107</v>
      </c>
      <c r="E76" s="132"/>
      <c r="F76" s="132"/>
      <c r="G76" s="132"/>
      <c r="H76" s="132" t="s">
        <v>132</v>
      </c>
      <c r="J76" s="132"/>
      <c r="K76" s="132"/>
      <c r="L76" s="132" t="s">
        <v>121</v>
      </c>
      <c r="N76" s="132"/>
      <c r="O76" s="132"/>
      <c r="P76" s="132" t="s">
        <v>134</v>
      </c>
      <c r="Q76" s="132"/>
      <c r="R76" s="132"/>
      <c r="S76" s="132"/>
      <c r="T76" s="132"/>
      <c r="U76" s="132" t="s">
        <v>70</v>
      </c>
      <c r="V76" s="71"/>
      <c r="W76" s="71"/>
      <c r="X76" s="71"/>
      <c r="Y76" s="317" t="s">
        <v>816</v>
      </c>
      <c r="Z76" s="132"/>
      <c r="AA76" s="132"/>
      <c r="AB76" s="132"/>
      <c r="AC76" s="132"/>
      <c r="AD76" s="260"/>
      <c r="AE76" s="132" t="s">
        <v>638</v>
      </c>
      <c r="AG76" s="71"/>
      <c r="AH76" s="317" t="s">
        <v>805</v>
      </c>
      <c r="AI76" s="71"/>
      <c r="AJ76" s="71"/>
      <c r="AK76" s="71"/>
      <c r="AL76" s="132" t="s">
        <v>601</v>
      </c>
      <c r="AP76" s="132"/>
    </row>
    <row r="77" spans="1:45" hidden="1" x14ac:dyDescent="0.15"/>
    <row r="78" spans="1:45" hidden="1" x14ac:dyDescent="0.15">
      <c r="D78" s="1" t="s">
        <v>309</v>
      </c>
      <c r="H78" s="318" t="s">
        <v>357</v>
      </c>
      <c r="J78" s="318"/>
      <c r="K78" s="318"/>
      <c r="L78" s="318" t="s">
        <v>332</v>
      </c>
      <c r="N78" s="318"/>
      <c r="O78" s="318"/>
      <c r="P78" s="318" t="s">
        <v>362</v>
      </c>
      <c r="Q78" s="318"/>
      <c r="R78" s="318"/>
      <c r="S78" s="318"/>
      <c r="U78" s="1" t="s">
        <v>474</v>
      </c>
      <c r="Y78" s="366" t="s">
        <v>1004</v>
      </c>
      <c r="Z78" s="318"/>
      <c r="AE78" s="1" t="s">
        <v>639</v>
      </c>
      <c r="AF78" s="1" t="s">
        <v>640</v>
      </c>
      <c r="AH78" s="335" t="s">
        <v>1005</v>
      </c>
      <c r="AL78" s="1" t="s">
        <v>442</v>
      </c>
    </row>
    <row r="79" spans="1:45" hidden="1" x14ac:dyDescent="0.15">
      <c r="D79" s="1" t="s">
        <v>310</v>
      </c>
      <c r="H79" s="318" t="s">
        <v>358</v>
      </c>
      <c r="J79" s="318"/>
      <c r="K79" s="318"/>
      <c r="L79" s="366" t="s">
        <v>1006</v>
      </c>
      <c r="N79" s="318"/>
      <c r="O79" s="318"/>
      <c r="P79" s="318" t="s">
        <v>363</v>
      </c>
      <c r="Q79" s="318"/>
      <c r="R79" s="318"/>
      <c r="S79" s="318"/>
      <c r="U79" s="1" t="s">
        <v>371</v>
      </c>
      <c r="Y79" s="366" t="s">
        <v>1007</v>
      </c>
      <c r="Z79" s="318"/>
      <c r="AE79" s="1" t="s">
        <v>641</v>
      </c>
      <c r="AF79" s="1" t="s">
        <v>642</v>
      </c>
      <c r="AH79" s="335" t="s">
        <v>1008</v>
      </c>
      <c r="AL79" s="1" t="s">
        <v>443</v>
      </c>
    </row>
    <row r="80" spans="1:45" hidden="1" x14ac:dyDescent="0.15">
      <c r="D80" s="1" t="s">
        <v>311</v>
      </c>
      <c r="H80" s="318" t="s">
        <v>359</v>
      </c>
      <c r="J80" s="318"/>
      <c r="K80" s="318"/>
      <c r="L80" s="335" t="s">
        <v>1009</v>
      </c>
      <c r="N80" s="318"/>
      <c r="O80" s="318"/>
      <c r="P80" s="367" t="s">
        <v>1010</v>
      </c>
      <c r="Q80" s="318"/>
      <c r="R80" s="318"/>
      <c r="S80" s="318"/>
      <c r="U80" s="1" t="s">
        <v>372</v>
      </c>
      <c r="Y80" s="366" t="s">
        <v>1011</v>
      </c>
      <c r="Z80" s="318"/>
      <c r="AE80" s="1" t="s">
        <v>643</v>
      </c>
      <c r="AF80" s="1" t="s">
        <v>644</v>
      </c>
      <c r="AH80" s="335" t="s">
        <v>1012</v>
      </c>
      <c r="AL80" s="1" t="s">
        <v>445</v>
      </c>
    </row>
    <row r="81" spans="4:38" hidden="1" x14ac:dyDescent="0.15">
      <c r="D81" s="1" t="s">
        <v>312</v>
      </c>
      <c r="H81" s="318" t="s">
        <v>570</v>
      </c>
      <c r="J81" s="318"/>
      <c r="K81" s="318"/>
      <c r="L81" s="318" t="s">
        <v>333</v>
      </c>
      <c r="N81" s="318"/>
      <c r="O81" s="318"/>
      <c r="P81" s="318" t="s">
        <v>558</v>
      </c>
      <c r="Q81" s="318"/>
      <c r="R81" s="318"/>
      <c r="S81" s="318"/>
      <c r="U81" s="1" t="s">
        <v>370</v>
      </c>
      <c r="Y81" s="366" t="s">
        <v>1013</v>
      </c>
      <c r="Z81" s="318"/>
      <c r="AE81" s="1" t="s">
        <v>645</v>
      </c>
      <c r="AF81" s="1" t="s">
        <v>646</v>
      </c>
      <c r="AH81" s="335" t="s">
        <v>807</v>
      </c>
      <c r="AL81" s="1" t="s">
        <v>446</v>
      </c>
    </row>
    <row r="82" spans="4:38" hidden="1" x14ac:dyDescent="0.15">
      <c r="D82" s="1" t="s">
        <v>313</v>
      </c>
      <c r="H82" s="318" t="s">
        <v>361</v>
      </c>
      <c r="J82" s="318"/>
      <c r="K82" s="318"/>
      <c r="L82" s="318" t="s">
        <v>352</v>
      </c>
      <c r="N82" s="318"/>
      <c r="O82" s="318"/>
      <c r="P82" s="318" t="s">
        <v>559</v>
      </c>
      <c r="Q82" s="318"/>
      <c r="R82" s="318"/>
      <c r="S82" s="318"/>
      <c r="U82" s="1" t="s">
        <v>360</v>
      </c>
      <c r="Y82" s="366" t="s">
        <v>1014</v>
      </c>
      <c r="Z82" s="318"/>
      <c r="AE82" s="1" t="s">
        <v>647</v>
      </c>
      <c r="AF82" s="1" t="s">
        <v>646</v>
      </c>
      <c r="AH82" s="335" t="s">
        <v>808</v>
      </c>
      <c r="AL82" s="1" t="s">
        <v>447</v>
      </c>
    </row>
    <row r="83" spans="4:38" hidden="1" x14ac:dyDescent="0.15">
      <c r="D83" s="1" t="s">
        <v>314</v>
      </c>
      <c r="J83" s="318"/>
      <c r="K83" s="318"/>
      <c r="L83" s="318" t="s">
        <v>335</v>
      </c>
      <c r="M83" s="318"/>
      <c r="N83" s="318"/>
      <c r="O83" s="318"/>
      <c r="P83" s="318" t="s">
        <v>364</v>
      </c>
      <c r="Q83" s="318"/>
      <c r="R83" s="318"/>
      <c r="S83" s="318"/>
      <c r="U83" s="1" t="s">
        <v>570</v>
      </c>
      <c r="Y83" s="366" t="s">
        <v>1015</v>
      </c>
      <c r="Z83" s="318"/>
      <c r="AE83" s="1" t="s">
        <v>648</v>
      </c>
      <c r="AF83" s="1" t="s">
        <v>646</v>
      </c>
      <c r="AL83" s="1" t="s">
        <v>448</v>
      </c>
    </row>
    <row r="84" spans="4:38" hidden="1" x14ac:dyDescent="0.15">
      <c r="D84" s="1" t="s">
        <v>315</v>
      </c>
      <c r="J84" s="318"/>
      <c r="K84" s="318"/>
      <c r="L84" s="318" t="s">
        <v>569</v>
      </c>
      <c r="M84" s="318"/>
      <c r="N84" s="318"/>
      <c r="O84" s="318"/>
      <c r="P84" s="318" t="s">
        <v>1115</v>
      </c>
      <c r="Q84" s="318"/>
      <c r="R84" s="318"/>
      <c r="S84" s="318"/>
      <c r="U84" s="1" t="s">
        <v>473</v>
      </c>
      <c r="Y84" s="366" t="s">
        <v>1016</v>
      </c>
      <c r="Z84" s="318"/>
      <c r="AE84" s="1" t="s">
        <v>649</v>
      </c>
      <c r="AF84" s="1" t="s">
        <v>646</v>
      </c>
    </row>
    <row r="85" spans="4:38" hidden="1" x14ac:dyDescent="0.15">
      <c r="D85" s="1" t="s">
        <v>316</v>
      </c>
      <c r="J85" s="318"/>
      <c r="K85" s="318"/>
      <c r="L85" s="318" t="s">
        <v>336</v>
      </c>
      <c r="M85" s="318"/>
      <c r="N85" s="318"/>
      <c r="O85" s="318"/>
      <c r="P85" s="318" t="s">
        <v>1114</v>
      </c>
      <c r="Q85" s="318"/>
      <c r="R85" s="318"/>
      <c r="S85" s="318"/>
      <c r="U85" s="1" t="s">
        <v>330</v>
      </c>
      <c r="Y85" s="366" t="s">
        <v>1017</v>
      </c>
      <c r="Z85" s="318"/>
      <c r="AE85" s="1" t="s">
        <v>650</v>
      </c>
      <c r="AF85" s="1" t="s">
        <v>646</v>
      </c>
    </row>
    <row r="86" spans="4:38" hidden="1" x14ac:dyDescent="0.15">
      <c r="D86" s="1" t="s">
        <v>317</v>
      </c>
      <c r="J86" s="318"/>
      <c r="K86" s="318"/>
      <c r="L86" s="318" t="s">
        <v>337</v>
      </c>
      <c r="M86" s="318"/>
      <c r="N86" s="318"/>
      <c r="O86" s="318"/>
      <c r="P86" s="367" t="s">
        <v>1116</v>
      </c>
      <c r="Q86" s="318"/>
      <c r="R86" s="318"/>
      <c r="S86" s="318"/>
      <c r="U86" s="1" t="s">
        <v>361</v>
      </c>
      <c r="Y86" s="366" t="s">
        <v>1018</v>
      </c>
      <c r="Z86" s="318"/>
      <c r="AE86" s="1" t="s">
        <v>651</v>
      </c>
      <c r="AF86" s="1" t="s">
        <v>652</v>
      </c>
    </row>
    <row r="87" spans="4:38" hidden="1" x14ac:dyDescent="0.15">
      <c r="D87" s="1" t="s">
        <v>318</v>
      </c>
      <c r="J87" s="318"/>
      <c r="K87" s="318"/>
      <c r="L87" s="318" t="s">
        <v>338</v>
      </c>
      <c r="M87" s="318"/>
      <c r="N87" s="318"/>
      <c r="O87" s="318"/>
      <c r="P87" s="367" t="s">
        <v>1117</v>
      </c>
      <c r="Q87" s="318"/>
      <c r="R87" s="318"/>
      <c r="S87" s="318"/>
      <c r="U87" s="1" t="s">
        <v>359</v>
      </c>
      <c r="Y87" s="366" t="s">
        <v>1019</v>
      </c>
      <c r="Z87" s="318"/>
      <c r="AE87" s="1" t="s">
        <v>653</v>
      </c>
      <c r="AF87" s="1" t="s">
        <v>654</v>
      </c>
    </row>
    <row r="88" spans="4:38" hidden="1" x14ac:dyDescent="0.15">
      <c r="D88" s="1" t="s">
        <v>319</v>
      </c>
      <c r="J88" s="318"/>
      <c r="K88" s="318"/>
      <c r="L88" s="318" t="s">
        <v>550</v>
      </c>
      <c r="M88" s="318"/>
      <c r="N88" s="318"/>
      <c r="O88" s="318"/>
      <c r="P88" s="318" t="s">
        <v>560</v>
      </c>
      <c r="Q88" s="318"/>
      <c r="R88" s="318"/>
      <c r="S88" s="318"/>
      <c r="U88" s="1" t="s">
        <v>350</v>
      </c>
      <c r="Y88" s="366" t="s">
        <v>1020</v>
      </c>
      <c r="Z88" s="318"/>
      <c r="AE88" s="1" t="s">
        <v>655</v>
      </c>
      <c r="AF88" s="1" t="s">
        <v>656</v>
      </c>
    </row>
    <row r="89" spans="4:38" hidden="1" x14ac:dyDescent="0.15">
      <c r="D89" s="1" t="s">
        <v>320</v>
      </c>
      <c r="J89" s="318"/>
      <c r="K89" s="318"/>
      <c r="L89" s="318" t="s">
        <v>551</v>
      </c>
      <c r="M89" s="318"/>
      <c r="N89" s="318"/>
      <c r="O89" s="318"/>
      <c r="P89" s="318" t="s">
        <v>545</v>
      </c>
      <c r="Q89" s="318"/>
      <c r="R89" s="318"/>
      <c r="S89" s="318"/>
      <c r="U89" s="1" t="s">
        <v>334</v>
      </c>
      <c r="Y89" s="366" t="s">
        <v>1021</v>
      </c>
      <c r="Z89" s="318"/>
      <c r="AE89" s="1" t="s">
        <v>657</v>
      </c>
      <c r="AF89" s="1" t="s">
        <v>656</v>
      </c>
    </row>
    <row r="90" spans="4:38" hidden="1" x14ac:dyDescent="0.15">
      <c r="D90" s="1" t="s">
        <v>321</v>
      </c>
      <c r="J90" s="318"/>
      <c r="K90" s="318"/>
      <c r="L90" s="318" t="s">
        <v>553</v>
      </c>
      <c r="M90" s="318"/>
      <c r="N90" s="318"/>
      <c r="O90" s="318"/>
      <c r="P90" s="367" t="s">
        <v>1104</v>
      </c>
      <c r="Q90" s="318"/>
      <c r="R90" s="318"/>
      <c r="S90" s="318"/>
      <c r="U90" s="1" t="s">
        <v>335</v>
      </c>
      <c r="Y90" s="366" t="s">
        <v>1023</v>
      </c>
      <c r="Z90" s="318"/>
      <c r="AE90" s="1" t="s">
        <v>658</v>
      </c>
      <c r="AF90" s="1" t="s">
        <v>656</v>
      </c>
    </row>
    <row r="91" spans="4:38" hidden="1" x14ac:dyDescent="0.15">
      <c r="D91" s="1" t="s">
        <v>322</v>
      </c>
      <c r="J91" s="318"/>
      <c r="K91" s="318"/>
      <c r="L91" s="318" t="s">
        <v>552</v>
      </c>
      <c r="M91" s="318"/>
      <c r="N91" s="318"/>
      <c r="O91" s="318"/>
      <c r="P91" s="318" t="s">
        <v>365</v>
      </c>
      <c r="Q91" s="318"/>
      <c r="R91" s="318"/>
      <c r="S91" s="318"/>
      <c r="U91" s="1" t="s">
        <v>548</v>
      </c>
      <c r="Y91" s="366" t="s">
        <v>1025</v>
      </c>
      <c r="Z91" s="318"/>
      <c r="AE91" s="1" t="s">
        <v>659</v>
      </c>
      <c r="AF91" s="1" t="s">
        <v>660</v>
      </c>
    </row>
    <row r="92" spans="4:38" hidden="1" x14ac:dyDescent="0.15">
      <c r="D92" s="1" t="s">
        <v>323</v>
      </c>
      <c r="J92" s="318"/>
      <c r="K92" s="318"/>
      <c r="L92" s="318" t="s">
        <v>339</v>
      </c>
      <c r="M92" s="318"/>
      <c r="N92" s="318"/>
      <c r="O92" s="318"/>
      <c r="P92" s="367" t="s">
        <v>1022</v>
      </c>
      <c r="Q92" s="318"/>
      <c r="R92" s="318"/>
      <c r="S92" s="318"/>
      <c r="U92" s="1" t="s">
        <v>549</v>
      </c>
      <c r="Y92" s="366" t="s">
        <v>1026</v>
      </c>
      <c r="Z92" s="318"/>
      <c r="AE92" s="1" t="s">
        <v>661</v>
      </c>
      <c r="AF92" s="1" t="s">
        <v>660</v>
      </c>
    </row>
    <row r="93" spans="4:38" hidden="1" x14ac:dyDescent="0.15">
      <c r="D93" s="1" t="s">
        <v>324</v>
      </c>
      <c r="J93" s="318"/>
      <c r="K93" s="318"/>
      <c r="L93" s="318" t="s">
        <v>340</v>
      </c>
      <c r="M93" s="318"/>
      <c r="N93" s="318"/>
      <c r="O93" s="318"/>
      <c r="P93" s="367" t="s">
        <v>1024</v>
      </c>
      <c r="Q93" s="318"/>
      <c r="R93" s="318"/>
      <c r="S93" s="318"/>
      <c r="U93" s="1" t="s">
        <v>475</v>
      </c>
      <c r="Y93" s="366" t="s">
        <v>1027</v>
      </c>
      <c r="Z93" s="318"/>
      <c r="AE93" s="1" t="s">
        <v>662</v>
      </c>
      <c r="AF93" s="1" t="s">
        <v>660</v>
      </c>
    </row>
    <row r="94" spans="4:38" ht="12" hidden="1" customHeight="1" x14ac:dyDescent="0.15">
      <c r="D94" s="1" t="s">
        <v>325</v>
      </c>
      <c r="J94" s="318"/>
      <c r="K94" s="318"/>
      <c r="L94" s="318" t="s">
        <v>341</v>
      </c>
      <c r="M94" s="318"/>
      <c r="N94" s="318"/>
      <c r="O94" s="318"/>
      <c r="P94" s="318" t="s">
        <v>366</v>
      </c>
      <c r="Q94" s="318"/>
      <c r="R94" s="318"/>
      <c r="S94" s="318"/>
      <c r="U94" s="1" t="s">
        <v>556</v>
      </c>
      <c r="Y94" s="366" t="s">
        <v>1028</v>
      </c>
      <c r="Z94" s="318"/>
      <c r="AE94" s="1" t="s">
        <v>663</v>
      </c>
      <c r="AF94" s="1" t="s">
        <v>660</v>
      </c>
    </row>
    <row r="95" spans="4:38" ht="12" hidden="1" customHeight="1" x14ac:dyDescent="0.15">
      <c r="D95" s="1" t="s">
        <v>326</v>
      </c>
      <c r="J95" s="318"/>
      <c r="K95" s="318"/>
      <c r="L95" s="318" t="s">
        <v>342</v>
      </c>
      <c r="M95" s="318"/>
      <c r="N95" s="318"/>
      <c r="O95" s="318"/>
      <c r="P95" s="251" t="s">
        <v>899</v>
      </c>
      <c r="Q95" s="318"/>
      <c r="R95" s="318"/>
      <c r="S95" s="318"/>
      <c r="U95" s="1" t="s">
        <v>557</v>
      </c>
      <c r="Y95" s="366" t="s">
        <v>1029</v>
      </c>
      <c r="Z95" s="318"/>
      <c r="AE95" s="1" t="s">
        <v>664</v>
      </c>
      <c r="AF95" s="1" t="s">
        <v>660</v>
      </c>
    </row>
    <row r="96" spans="4:38" hidden="1" x14ac:dyDescent="0.15">
      <c r="D96" s="1" t="s">
        <v>327</v>
      </c>
      <c r="J96" s="318"/>
      <c r="K96" s="318"/>
      <c r="L96" s="318" t="s">
        <v>554</v>
      </c>
      <c r="M96" s="318"/>
      <c r="N96" s="318"/>
      <c r="O96" s="318"/>
      <c r="P96" s="251" t="s">
        <v>900</v>
      </c>
      <c r="Q96" s="318"/>
      <c r="R96" s="318"/>
      <c r="S96" s="318"/>
      <c r="Y96" s="366" t="s">
        <v>1030</v>
      </c>
      <c r="Z96" s="318"/>
      <c r="AE96" s="1" t="s">
        <v>665</v>
      </c>
      <c r="AF96" s="1" t="s">
        <v>666</v>
      </c>
    </row>
    <row r="97" spans="4:32" hidden="1" x14ac:dyDescent="0.15">
      <c r="D97" s="1" t="s">
        <v>328</v>
      </c>
      <c r="J97" s="318"/>
      <c r="K97" s="318"/>
      <c r="L97" s="318" t="s">
        <v>549</v>
      </c>
      <c r="M97" s="318"/>
      <c r="N97" s="318"/>
      <c r="O97" s="318"/>
      <c r="P97" s="251" t="s">
        <v>367</v>
      </c>
      <c r="Q97" s="251"/>
      <c r="R97" s="318"/>
      <c r="S97" s="318"/>
      <c r="Y97" s="366" t="s">
        <v>1031</v>
      </c>
      <c r="Z97" s="318"/>
      <c r="AE97" s="1" t="s">
        <v>667</v>
      </c>
      <c r="AF97" s="1" t="s">
        <v>666</v>
      </c>
    </row>
    <row r="98" spans="4:32" hidden="1" x14ac:dyDescent="0.15">
      <c r="D98" s="1" t="s">
        <v>329</v>
      </c>
      <c r="J98" s="318"/>
      <c r="K98" s="318"/>
      <c r="L98" s="318" t="s">
        <v>343</v>
      </c>
      <c r="M98" s="318"/>
      <c r="N98" s="318"/>
      <c r="O98" s="318"/>
      <c r="P98" s="318" t="s">
        <v>477</v>
      </c>
      <c r="Q98" s="251"/>
      <c r="R98" s="318"/>
      <c r="S98" s="318"/>
      <c r="Y98" s="366" t="s">
        <v>1032</v>
      </c>
      <c r="Z98" s="318"/>
      <c r="AE98" s="1" t="s">
        <v>668</v>
      </c>
      <c r="AF98" s="1" t="s">
        <v>669</v>
      </c>
    </row>
    <row r="99" spans="4:32" hidden="1" x14ac:dyDescent="0.15">
      <c r="D99" s="1" t="s">
        <v>440</v>
      </c>
      <c r="J99" s="318"/>
      <c r="K99" s="318"/>
      <c r="L99" s="318" t="s">
        <v>353</v>
      </c>
      <c r="M99" s="318"/>
      <c r="N99" s="318"/>
      <c r="O99" s="318"/>
      <c r="P99" s="318" t="s">
        <v>476</v>
      </c>
      <c r="Q99" s="251"/>
      <c r="R99" s="318"/>
      <c r="S99" s="318"/>
      <c r="Y99" s="366" t="s">
        <v>1033</v>
      </c>
      <c r="Z99" s="318"/>
      <c r="AE99" s="1" t="s">
        <v>670</v>
      </c>
      <c r="AF99" s="1" t="s">
        <v>669</v>
      </c>
    </row>
    <row r="100" spans="4:32" hidden="1" x14ac:dyDescent="0.15">
      <c r="D100" s="1" t="s">
        <v>441</v>
      </c>
      <c r="J100" s="318"/>
      <c r="K100" s="318"/>
      <c r="L100" s="318" t="s">
        <v>344</v>
      </c>
      <c r="M100" s="318"/>
      <c r="N100" s="318"/>
      <c r="O100" s="318"/>
      <c r="P100" s="318" t="s">
        <v>901</v>
      </c>
      <c r="Q100" s="251"/>
      <c r="R100" s="318"/>
      <c r="S100" s="318"/>
      <c r="Y100" s="366" t="s">
        <v>1035</v>
      </c>
      <c r="Z100" s="318"/>
      <c r="AE100" s="1" t="s">
        <v>671</v>
      </c>
      <c r="AF100" s="1" t="s">
        <v>672</v>
      </c>
    </row>
    <row r="101" spans="4:32" hidden="1" x14ac:dyDescent="0.15">
      <c r="D101" s="1" t="s">
        <v>331</v>
      </c>
      <c r="J101" s="318"/>
      <c r="K101" s="318"/>
      <c r="L101" s="318" t="s">
        <v>345</v>
      </c>
      <c r="M101" s="318"/>
      <c r="N101" s="318"/>
      <c r="O101" s="318"/>
      <c r="P101" s="318" t="s">
        <v>902</v>
      </c>
      <c r="Q101" s="251"/>
      <c r="R101" s="318"/>
      <c r="S101" s="318"/>
      <c r="Y101" s="366" t="s">
        <v>1036</v>
      </c>
      <c r="Z101" s="318"/>
      <c r="AE101" s="1" t="s">
        <v>673</v>
      </c>
      <c r="AF101" s="1" t="s">
        <v>672</v>
      </c>
    </row>
    <row r="102" spans="4:32" hidden="1" x14ac:dyDescent="0.15">
      <c r="J102" s="318"/>
      <c r="K102" s="318"/>
      <c r="L102" s="318" t="s">
        <v>354</v>
      </c>
      <c r="M102" s="318"/>
      <c r="N102" s="318"/>
      <c r="O102" s="318"/>
      <c r="P102" s="367" t="s">
        <v>1034</v>
      </c>
      <c r="Q102" s="318"/>
      <c r="R102" s="318"/>
      <c r="S102" s="318"/>
      <c r="Y102" s="366" t="s">
        <v>1037</v>
      </c>
      <c r="Z102" s="318"/>
      <c r="AE102" s="1" t="s">
        <v>674</v>
      </c>
      <c r="AF102" s="1" t="s">
        <v>672</v>
      </c>
    </row>
    <row r="103" spans="4:32" hidden="1" x14ac:dyDescent="0.15">
      <c r="J103" s="318"/>
      <c r="K103" s="318"/>
      <c r="L103" s="318" t="s">
        <v>346</v>
      </c>
      <c r="M103" s="318"/>
      <c r="N103" s="318"/>
      <c r="O103" s="318"/>
      <c r="P103" s="251" t="s">
        <v>797</v>
      </c>
      <c r="Q103" s="318"/>
      <c r="R103" s="318"/>
      <c r="S103" s="318"/>
      <c r="Y103" s="366" t="s">
        <v>1038</v>
      </c>
      <c r="Z103" s="318"/>
      <c r="AE103" s="1" t="s">
        <v>675</v>
      </c>
      <c r="AF103" s="1" t="s">
        <v>672</v>
      </c>
    </row>
    <row r="104" spans="4:32" hidden="1" x14ac:dyDescent="0.15">
      <c r="J104" s="318"/>
      <c r="K104" s="318"/>
      <c r="L104" s="318" t="s">
        <v>347</v>
      </c>
      <c r="M104" s="318"/>
      <c r="N104" s="318"/>
      <c r="O104" s="318"/>
      <c r="P104" s="251" t="s">
        <v>798</v>
      </c>
      <c r="Q104" s="318"/>
      <c r="R104" s="318"/>
      <c r="S104" s="318"/>
      <c r="Y104" s="366" t="s">
        <v>1039</v>
      </c>
      <c r="Z104" s="318"/>
      <c r="AE104" s="1" t="s">
        <v>676</v>
      </c>
      <c r="AF104" s="1" t="s">
        <v>672</v>
      </c>
    </row>
    <row r="105" spans="4:32" hidden="1" x14ac:dyDescent="0.15">
      <c r="J105" s="318"/>
      <c r="K105" s="318"/>
      <c r="L105" s="318" t="s">
        <v>348</v>
      </c>
      <c r="M105" s="318"/>
      <c r="N105" s="318"/>
      <c r="O105" s="318"/>
      <c r="P105" s="251" t="s">
        <v>593</v>
      </c>
      <c r="Q105" s="318"/>
      <c r="R105" s="318"/>
      <c r="S105" s="318"/>
      <c r="Y105" s="366" t="s">
        <v>1040</v>
      </c>
      <c r="Z105" s="318"/>
      <c r="AE105" s="1" t="s">
        <v>677</v>
      </c>
      <c r="AF105" s="1" t="s">
        <v>672</v>
      </c>
    </row>
    <row r="106" spans="4:32" hidden="1" x14ac:dyDescent="0.15">
      <c r="J106" s="318"/>
      <c r="K106" s="318"/>
      <c r="L106" s="318" t="s">
        <v>349</v>
      </c>
      <c r="M106" s="318"/>
      <c r="N106" s="318"/>
      <c r="O106" s="318"/>
      <c r="P106" s="251" t="s">
        <v>594</v>
      </c>
      <c r="Q106" s="318"/>
      <c r="R106" s="318"/>
      <c r="S106" s="318"/>
      <c r="Y106" s="366" t="s">
        <v>1041</v>
      </c>
      <c r="Z106" s="318"/>
      <c r="AE106" s="1" t="s">
        <v>678</v>
      </c>
      <c r="AF106" s="1" t="s">
        <v>679</v>
      </c>
    </row>
    <row r="107" spans="4:32" hidden="1" x14ac:dyDescent="0.15">
      <c r="J107" s="318"/>
      <c r="K107" s="318"/>
      <c r="L107" s="318" t="s">
        <v>897</v>
      </c>
      <c r="M107" s="318"/>
      <c r="N107" s="318"/>
      <c r="O107" s="318"/>
      <c r="P107" s="251" t="s">
        <v>595</v>
      </c>
      <c r="Q107" s="318"/>
      <c r="R107" s="318"/>
      <c r="S107" s="318"/>
      <c r="Y107" s="366" t="s">
        <v>1042</v>
      </c>
      <c r="Z107" s="318"/>
      <c r="AE107" s="1" t="s">
        <v>680</v>
      </c>
      <c r="AF107" s="1" t="s">
        <v>679</v>
      </c>
    </row>
    <row r="108" spans="4:32" hidden="1" x14ac:dyDescent="0.15">
      <c r="J108" s="318"/>
      <c r="K108" s="318"/>
      <c r="L108" s="366" t="s">
        <v>1043</v>
      </c>
      <c r="M108" s="318"/>
      <c r="N108" s="318"/>
      <c r="O108" s="318"/>
      <c r="P108" s="251" t="s">
        <v>596</v>
      </c>
      <c r="Q108" s="318"/>
      <c r="R108" s="318"/>
      <c r="S108" s="318"/>
      <c r="Y108" s="366" t="s">
        <v>1044</v>
      </c>
      <c r="Z108" s="318"/>
      <c r="AE108" s="1" t="s">
        <v>681</v>
      </c>
      <c r="AF108" s="1" t="s">
        <v>682</v>
      </c>
    </row>
    <row r="109" spans="4:32" hidden="1" x14ac:dyDescent="0.15">
      <c r="J109" s="318"/>
      <c r="K109" s="318"/>
      <c r="L109" s="318" t="s">
        <v>329</v>
      </c>
      <c r="M109" s="318"/>
      <c r="N109" s="318"/>
      <c r="O109" s="318"/>
      <c r="P109" s="251" t="s">
        <v>597</v>
      </c>
      <c r="Q109" s="318"/>
      <c r="R109" s="318"/>
      <c r="S109" s="318"/>
      <c r="Y109" s="366" t="s">
        <v>1045</v>
      </c>
      <c r="Z109" s="318"/>
      <c r="AE109" s="1" t="s">
        <v>683</v>
      </c>
      <c r="AF109" s="1" t="s">
        <v>684</v>
      </c>
    </row>
    <row r="110" spans="4:32" hidden="1" x14ac:dyDescent="0.15">
      <c r="J110" s="318"/>
      <c r="K110" s="318"/>
      <c r="L110" s="318" t="s">
        <v>355</v>
      </c>
      <c r="M110" s="318"/>
      <c r="N110" s="318"/>
      <c r="O110" s="318"/>
      <c r="P110" s="251" t="s">
        <v>479</v>
      </c>
      <c r="Q110" s="318"/>
      <c r="R110" s="318"/>
      <c r="S110" s="318"/>
      <c r="Y110" s="366" t="s">
        <v>1046</v>
      </c>
      <c r="Z110" s="318"/>
      <c r="AE110" s="1" t="s">
        <v>685</v>
      </c>
      <c r="AF110" s="1" t="s">
        <v>684</v>
      </c>
    </row>
    <row r="111" spans="4:32" hidden="1" x14ac:dyDescent="0.15">
      <c r="J111" s="318"/>
      <c r="K111" s="318"/>
      <c r="L111" s="366" t="s">
        <v>1047</v>
      </c>
      <c r="M111" s="318"/>
      <c r="N111" s="318"/>
      <c r="O111" s="318"/>
      <c r="P111" s="251" t="s">
        <v>480</v>
      </c>
      <c r="Q111" s="318"/>
      <c r="R111" s="318"/>
      <c r="S111" s="318"/>
      <c r="Y111" s="366" t="s">
        <v>1048</v>
      </c>
      <c r="Z111" s="318"/>
      <c r="AE111" s="1" t="s">
        <v>686</v>
      </c>
      <c r="AF111" s="1" t="s">
        <v>687</v>
      </c>
    </row>
    <row r="112" spans="4:32" hidden="1" x14ac:dyDescent="0.15">
      <c r="J112" s="318"/>
      <c r="K112" s="318"/>
      <c r="L112" s="318" t="s">
        <v>898</v>
      </c>
      <c r="M112" s="318"/>
      <c r="N112" s="318"/>
      <c r="O112" s="318"/>
      <c r="P112" s="251" t="s">
        <v>368</v>
      </c>
      <c r="Q112" s="318"/>
      <c r="R112" s="318"/>
      <c r="S112" s="318"/>
      <c r="Y112" s="366" t="s">
        <v>1049</v>
      </c>
      <c r="Z112" s="318"/>
      <c r="AE112" s="1" t="s">
        <v>688</v>
      </c>
      <c r="AF112" s="1" t="s">
        <v>689</v>
      </c>
    </row>
    <row r="113" spans="9:32" hidden="1" x14ac:dyDescent="0.15">
      <c r="J113" s="318"/>
      <c r="K113" s="318"/>
      <c r="L113" s="318" t="s">
        <v>356</v>
      </c>
      <c r="M113" s="318"/>
      <c r="N113" s="318"/>
      <c r="O113" s="318"/>
      <c r="P113" s="251" t="s">
        <v>562</v>
      </c>
      <c r="Q113" s="318"/>
      <c r="R113" s="318"/>
      <c r="S113" s="318"/>
      <c r="Y113" s="366" t="s">
        <v>1050</v>
      </c>
      <c r="Z113" s="318"/>
      <c r="AE113" s="1" t="s">
        <v>690</v>
      </c>
      <c r="AF113" s="1" t="s">
        <v>689</v>
      </c>
    </row>
    <row r="114" spans="9:32" hidden="1" x14ac:dyDescent="0.15">
      <c r="J114" s="318"/>
      <c r="K114" s="318"/>
      <c r="L114" s="318" t="s">
        <v>350</v>
      </c>
      <c r="M114" s="318"/>
      <c r="N114" s="318"/>
      <c r="O114" s="318"/>
      <c r="P114" s="251" t="s">
        <v>563</v>
      </c>
      <c r="Q114" s="318"/>
      <c r="R114" s="318"/>
      <c r="S114" s="318"/>
      <c r="Y114" s="366" t="s">
        <v>1051</v>
      </c>
      <c r="Z114" s="318"/>
      <c r="AE114" s="1" t="s">
        <v>691</v>
      </c>
      <c r="AF114" s="1" t="s">
        <v>689</v>
      </c>
    </row>
    <row r="115" spans="9:32" hidden="1" x14ac:dyDescent="0.15">
      <c r="J115" s="318"/>
      <c r="K115" s="318"/>
      <c r="L115" s="318" t="s">
        <v>351</v>
      </c>
      <c r="M115" s="318"/>
      <c r="N115" s="318"/>
      <c r="O115" s="318"/>
      <c r="P115" s="251" t="s">
        <v>481</v>
      </c>
      <c r="Q115" s="318"/>
      <c r="R115" s="318"/>
      <c r="S115" s="318"/>
      <c r="AE115" s="1" t="s">
        <v>692</v>
      </c>
      <c r="AF115" s="1" t="s">
        <v>689</v>
      </c>
    </row>
    <row r="116" spans="9:32" hidden="1" x14ac:dyDescent="0.15">
      <c r="J116" s="318"/>
      <c r="K116" s="318"/>
      <c r="L116" s="318" t="s">
        <v>568</v>
      </c>
      <c r="M116" s="318"/>
      <c r="N116" s="318"/>
      <c r="O116" s="318"/>
      <c r="P116" s="251" t="s">
        <v>799</v>
      </c>
      <c r="Q116" s="318"/>
      <c r="R116" s="318"/>
      <c r="S116" s="318"/>
      <c r="AE116" s="1" t="s">
        <v>693</v>
      </c>
      <c r="AF116" s="1" t="s">
        <v>694</v>
      </c>
    </row>
    <row r="117" spans="9:32" hidden="1" x14ac:dyDescent="0.15">
      <c r="J117" s="318"/>
      <c r="K117" s="318"/>
      <c r="L117" s="366" t="s">
        <v>1053</v>
      </c>
      <c r="M117" s="318"/>
      <c r="N117" s="318"/>
      <c r="O117" s="318"/>
      <c r="P117" s="251" t="s">
        <v>369</v>
      </c>
      <c r="Q117" s="318"/>
      <c r="R117" s="318"/>
      <c r="S117" s="318"/>
      <c r="AE117" s="1" t="s">
        <v>695</v>
      </c>
      <c r="AF117" s="1" t="s">
        <v>694</v>
      </c>
    </row>
    <row r="118" spans="9:32" hidden="1" x14ac:dyDescent="0.15">
      <c r="J118" s="318"/>
      <c r="K118" s="318"/>
      <c r="L118" s="366" t="s">
        <v>1054</v>
      </c>
      <c r="M118" s="318"/>
      <c r="N118" s="318"/>
      <c r="O118" s="318"/>
      <c r="P118" s="337" t="s">
        <v>1052</v>
      </c>
      <c r="Q118" s="318"/>
      <c r="R118" s="318"/>
      <c r="S118" s="318"/>
      <c r="AE118" s="1" t="s">
        <v>696</v>
      </c>
      <c r="AF118" s="1" t="s">
        <v>697</v>
      </c>
    </row>
    <row r="119" spans="9:32" hidden="1" x14ac:dyDescent="0.15">
      <c r="I119" s="318"/>
      <c r="J119" s="318"/>
      <c r="K119" s="318"/>
      <c r="L119" s="318"/>
      <c r="M119" s="318"/>
      <c r="N119" s="318"/>
      <c r="O119" s="318"/>
      <c r="P119" s="251" t="s">
        <v>789</v>
      </c>
      <c r="Q119" s="318"/>
      <c r="R119" s="318"/>
      <c r="S119" s="318"/>
      <c r="AE119" s="1" t="s">
        <v>698</v>
      </c>
      <c r="AF119" s="1" t="s">
        <v>699</v>
      </c>
    </row>
    <row r="120" spans="9:32" hidden="1" x14ac:dyDescent="0.15">
      <c r="I120" s="318"/>
      <c r="J120" s="318"/>
      <c r="K120" s="318"/>
      <c r="L120" s="318"/>
      <c r="M120" s="318"/>
      <c r="N120" s="318"/>
      <c r="O120" s="318"/>
      <c r="P120" s="318" t="s">
        <v>478</v>
      </c>
      <c r="Q120" s="318"/>
      <c r="R120" s="318"/>
      <c r="S120" s="318"/>
      <c r="AE120" s="1" t="s">
        <v>700</v>
      </c>
      <c r="AF120" s="1" t="s">
        <v>699</v>
      </c>
    </row>
    <row r="121" spans="9:32" hidden="1" x14ac:dyDescent="0.15">
      <c r="I121" s="318"/>
      <c r="J121" s="318"/>
      <c r="K121" s="318"/>
      <c r="L121" s="318"/>
      <c r="M121" s="318"/>
      <c r="N121" s="318"/>
      <c r="O121" s="318"/>
      <c r="P121" s="367" t="s">
        <v>1055</v>
      </c>
      <c r="Q121" s="318"/>
      <c r="R121" s="318"/>
      <c r="S121" s="318"/>
      <c r="AE121" s="1" t="s">
        <v>701</v>
      </c>
      <c r="AF121" s="1" t="s">
        <v>699</v>
      </c>
    </row>
    <row r="122" spans="9:32" hidden="1" x14ac:dyDescent="0.15">
      <c r="I122" s="318"/>
      <c r="J122" s="318"/>
      <c r="K122" s="318"/>
      <c r="L122" s="318"/>
      <c r="M122" s="318"/>
      <c r="N122" s="318"/>
      <c r="O122" s="318"/>
      <c r="P122" s="337" t="s">
        <v>1056</v>
      </c>
      <c r="Q122" s="318"/>
      <c r="R122" s="318"/>
      <c r="S122" s="318"/>
      <c r="AE122" s="1" t="s">
        <v>702</v>
      </c>
      <c r="AF122" s="1" t="s">
        <v>699</v>
      </c>
    </row>
    <row r="123" spans="9:32" hidden="1" x14ac:dyDescent="0.15">
      <c r="P123" s="367" t="s">
        <v>1057</v>
      </c>
      <c r="AE123" s="1" t="s">
        <v>703</v>
      </c>
      <c r="AF123" s="1" t="s">
        <v>699</v>
      </c>
    </row>
    <row r="124" spans="9:32" hidden="1" x14ac:dyDescent="0.15">
      <c r="P124" s="367" t="s">
        <v>1058</v>
      </c>
      <c r="AE124" s="1" t="s">
        <v>704</v>
      </c>
      <c r="AF124" s="1" t="s">
        <v>699</v>
      </c>
    </row>
    <row r="125" spans="9:32" hidden="1" x14ac:dyDescent="0.15">
      <c r="AE125" s="1" t="s">
        <v>705</v>
      </c>
      <c r="AF125" s="1" t="s">
        <v>699</v>
      </c>
    </row>
    <row r="126" spans="9:32" hidden="1" x14ac:dyDescent="0.15">
      <c r="AE126" s="1" t="s">
        <v>706</v>
      </c>
      <c r="AF126" s="1" t="s">
        <v>699</v>
      </c>
    </row>
    <row r="127" spans="9:32" hidden="1" x14ac:dyDescent="0.15">
      <c r="AE127" s="1" t="s">
        <v>707</v>
      </c>
      <c r="AF127" s="1" t="s">
        <v>708</v>
      </c>
    </row>
    <row r="128" spans="9:32" hidden="1" x14ac:dyDescent="0.15">
      <c r="AE128" s="1" t="s">
        <v>709</v>
      </c>
      <c r="AF128" s="1" t="s">
        <v>710</v>
      </c>
    </row>
    <row r="129" spans="31:32" hidden="1" x14ac:dyDescent="0.15">
      <c r="AE129" s="1" t="s">
        <v>711</v>
      </c>
      <c r="AF129" s="1" t="s">
        <v>712</v>
      </c>
    </row>
    <row r="130" spans="31:32" hidden="1" x14ac:dyDescent="0.15">
      <c r="AE130" s="1" t="s">
        <v>713</v>
      </c>
      <c r="AF130" s="1" t="s">
        <v>712</v>
      </c>
    </row>
    <row r="131" spans="31:32" hidden="1" x14ac:dyDescent="0.15">
      <c r="AE131" s="1" t="s">
        <v>714</v>
      </c>
      <c r="AF131" s="1" t="s">
        <v>712</v>
      </c>
    </row>
    <row r="132" spans="31:32" hidden="1" x14ac:dyDescent="0.15">
      <c r="AE132" s="1" t="s">
        <v>715</v>
      </c>
      <c r="AF132" s="1" t="s">
        <v>712</v>
      </c>
    </row>
    <row r="133" spans="31:32" hidden="1" x14ac:dyDescent="0.15">
      <c r="AE133" s="1" t="s">
        <v>716</v>
      </c>
      <c r="AF133" s="1" t="s">
        <v>712</v>
      </c>
    </row>
    <row r="134" spans="31:32" hidden="1" x14ac:dyDescent="0.15">
      <c r="AE134" s="1" t="s">
        <v>717</v>
      </c>
      <c r="AF134" s="1" t="s">
        <v>718</v>
      </c>
    </row>
    <row r="135" spans="31:32" hidden="1" x14ac:dyDescent="0.15">
      <c r="AE135" s="1" t="s">
        <v>719</v>
      </c>
      <c r="AF135" s="1" t="s">
        <v>718</v>
      </c>
    </row>
    <row r="136" spans="31:32" hidden="1" x14ac:dyDescent="0.15">
      <c r="AE136" s="1" t="s">
        <v>720</v>
      </c>
      <c r="AF136" s="1" t="s">
        <v>721</v>
      </c>
    </row>
    <row r="137" spans="31:32" hidden="1" x14ac:dyDescent="0.15">
      <c r="AE137" s="1" t="s">
        <v>722</v>
      </c>
      <c r="AF137" s="1" t="s">
        <v>721</v>
      </c>
    </row>
    <row r="138" spans="31:32" hidden="1" x14ac:dyDescent="0.15">
      <c r="AE138" s="1" t="s">
        <v>723</v>
      </c>
      <c r="AF138" s="1" t="s">
        <v>724</v>
      </c>
    </row>
    <row r="139" spans="31:32" hidden="1" x14ac:dyDescent="0.15">
      <c r="AE139" s="1" t="s">
        <v>725</v>
      </c>
      <c r="AF139" s="1" t="s">
        <v>726</v>
      </c>
    </row>
    <row r="140" spans="31:32" hidden="1" x14ac:dyDescent="0.15">
      <c r="AE140" s="1" t="s">
        <v>727</v>
      </c>
      <c r="AF140" s="1" t="s">
        <v>726</v>
      </c>
    </row>
    <row r="141" spans="31:32" hidden="1" x14ac:dyDescent="0.15">
      <c r="AE141" s="1" t="s">
        <v>728</v>
      </c>
      <c r="AF141" s="1" t="s">
        <v>726</v>
      </c>
    </row>
    <row r="142" spans="31:32" hidden="1" x14ac:dyDescent="0.15">
      <c r="AE142" s="1" t="s">
        <v>729</v>
      </c>
      <c r="AF142" s="1" t="s">
        <v>726</v>
      </c>
    </row>
    <row r="143" spans="31:32" hidden="1" x14ac:dyDescent="0.15">
      <c r="AE143" s="1" t="s">
        <v>730</v>
      </c>
      <c r="AF143" s="1" t="s">
        <v>726</v>
      </c>
    </row>
    <row r="144" spans="31:32" hidden="1" x14ac:dyDescent="0.15">
      <c r="AE144" s="1" t="s">
        <v>731</v>
      </c>
      <c r="AF144" s="1" t="s">
        <v>726</v>
      </c>
    </row>
    <row r="145" spans="31:57" hidden="1" x14ac:dyDescent="0.15">
      <c r="AE145" s="1" t="s">
        <v>732</v>
      </c>
      <c r="AF145" s="1" t="s">
        <v>726</v>
      </c>
    </row>
    <row r="146" spans="31:57" hidden="1" x14ac:dyDescent="0.15">
      <c r="AE146" s="1" t="s">
        <v>733</v>
      </c>
      <c r="AF146" s="1" t="s">
        <v>726</v>
      </c>
    </row>
    <row r="147" spans="31:57" hidden="1" x14ac:dyDescent="0.15">
      <c r="AE147" s="1" t="s">
        <v>734</v>
      </c>
      <c r="AF147" s="1" t="s">
        <v>735</v>
      </c>
    </row>
    <row r="148" spans="31:57" hidden="1" x14ac:dyDescent="0.15">
      <c r="AE148" s="1" t="s">
        <v>736</v>
      </c>
      <c r="AF148" s="1" t="s">
        <v>737</v>
      </c>
    </row>
    <row r="149" spans="31:57" hidden="1" x14ac:dyDescent="0.15">
      <c r="AE149" s="1" t="s">
        <v>738</v>
      </c>
      <c r="AF149" s="1" t="s">
        <v>739</v>
      </c>
    </row>
    <row r="150" spans="31:57" hidden="1" x14ac:dyDescent="0.15">
      <c r="AE150" s="1" t="s">
        <v>740</v>
      </c>
      <c r="AF150" s="1" t="s">
        <v>739</v>
      </c>
    </row>
    <row r="151" spans="31:57" hidden="1" x14ac:dyDescent="0.15">
      <c r="AE151" s="1" t="s">
        <v>741</v>
      </c>
      <c r="AF151" s="1" t="s">
        <v>739</v>
      </c>
    </row>
    <row r="152" spans="31:57" hidden="1" x14ac:dyDescent="0.15">
      <c r="AE152" s="1" t="s">
        <v>742</v>
      </c>
      <c r="AF152" s="1" t="s">
        <v>739</v>
      </c>
    </row>
    <row r="153" spans="31:57" hidden="1" x14ac:dyDescent="0.15">
      <c r="AE153" s="1" t="s">
        <v>743</v>
      </c>
      <c r="AF153" s="1" t="s">
        <v>739</v>
      </c>
    </row>
    <row r="154" spans="31:57" hidden="1" x14ac:dyDescent="0.15">
      <c r="AE154" s="1" t="s">
        <v>744</v>
      </c>
      <c r="AF154" s="1" t="s">
        <v>739</v>
      </c>
    </row>
    <row r="155" spans="31:57" hidden="1" x14ac:dyDescent="0.15">
      <c r="AE155" s="1" t="s">
        <v>745</v>
      </c>
      <c r="AF155" s="1" t="s">
        <v>739</v>
      </c>
    </row>
    <row r="156" spans="31:57" hidden="1" x14ac:dyDescent="0.15">
      <c r="AE156" s="1" t="s">
        <v>746</v>
      </c>
      <c r="AF156" s="1" t="s">
        <v>739</v>
      </c>
    </row>
    <row r="157" spans="31:57" hidden="1" x14ac:dyDescent="0.15">
      <c r="AE157" s="1" t="s">
        <v>747</v>
      </c>
      <c r="AF157" s="1" t="s">
        <v>748</v>
      </c>
    </row>
    <row r="159" spans="31:57" x14ac:dyDescent="0.15">
      <c r="AP159" s="5"/>
      <c r="BE159" s="1"/>
    </row>
  </sheetData>
  <sheetProtection algorithmName="SHA-512" hashValue="+YL0qwKvHMvGtdzDbcSZoUjQkrm7gbxtyJ9M6gdu6HGKU3gBFUznUJVgkfBeEZ6lkFZ8VKKjuk5WU48kT+JvAw==" saltValue="85Xy4Msu/5Tkscx/pUO+rQ==" spinCount="100000" sheet="1" objects="1" scenarios="1" selectLockedCells="1" selectUnlockedCells="1"/>
  <mergeCells count="235">
    <mergeCell ref="B1:C1"/>
    <mergeCell ref="AA1:AE1"/>
    <mergeCell ref="AF1:AJ1"/>
    <mergeCell ref="B2:C2"/>
    <mergeCell ref="AA2:AE2"/>
    <mergeCell ref="AF2:AJ2"/>
    <mergeCell ref="B4:X5"/>
    <mergeCell ref="AE4:AJ4"/>
    <mergeCell ref="AE5:AJ5"/>
    <mergeCell ref="B6:F7"/>
    <mergeCell ref="G6:K7"/>
    <mergeCell ref="L6:P7"/>
    <mergeCell ref="Q6:U7"/>
    <mergeCell ref="Y7:AJ9"/>
    <mergeCell ref="B9:G9"/>
    <mergeCell ref="H9:L9"/>
    <mergeCell ref="M9:Q9"/>
    <mergeCell ref="B10:G10"/>
    <mergeCell ref="H10:L10"/>
    <mergeCell ref="M10:Q10"/>
    <mergeCell ref="Y10:AJ10"/>
    <mergeCell ref="B11:B14"/>
    <mergeCell ref="C11:U11"/>
    <mergeCell ref="V11:AD11"/>
    <mergeCell ref="AE11:AJ11"/>
    <mergeCell ref="C12:U12"/>
    <mergeCell ref="C14:AB14"/>
    <mergeCell ref="AC14:AD14"/>
    <mergeCell ref="AE14:AJ14"/>
    <mergeCell ref="B15:G15"/>
    <mergeCell ref="H15:L15"/>
    <mergeCell ref="M15:AB15"/>
    <mergeCell ref="AC15:AF15"/>
    <mergeCell ref="AG15:AJ15"/>
    <mergeCell ref="V12:AD12"/>
    <mergeCell ref="AE12:AJ12"/>
    <mergeCell ref="C13:E13"/>
    <mergeCell ref="F13:AB13"/>
    <mergeCell ref="AC13:AD13"/>
    <mergeCell ref="AE13:AJ13"/>
    <mergeCell ref="AG16:AJ16"/>
    <mergeCell ref="D17:G17"/>
    <mergeCell ref="H17:T17"/>
    <mergeCell ref="U17:W17"/>
    <mergeCell ref="X17:AB17"/>
    <mergeCell ref="AC17:AF17"/>
    <mergeCell ref="AG17:AJ17"/>
    <mergeCell ref="B16:C17"/>
    <mergeCell ref="D16:G16"/>
    <mergeCell ref="H16:T16"/>
    <mergeCell ref="U16:W16"/>
    <mergeCell ref="X16:AB16"/>
    <mergeCell ref="AC16:AF16"/>
    <mergeCell ref="B23:D25"/>
    <mergeCell ref="E23:P25"/>
    <mergeCell ref="U23:AD23"/>
    <mergeCell ref="AF23:AH23"/>
    <mergeCell ref="AZ23:BB25"/>
    <mergeCell ref="BC23:BQ25"/>
    <mergeCell ref="AA25:AH25"/>
    <mergeCell ref="AC18:AF19"/>
    <mergeCell ref="AG18:AJ19"/>
    <mergeCell ref="U19:W19"/>
    <mergeCell ref="X19:AB19"/>
    <mergeCell ref="U20:W22"/>
    <mergeCell ref="B21:F22"/>
    <mergeCell ref="G21:S22"/>
    <mergeCell ref="Y22:Z22"/>
    <mergeCell ref="AD22:AE22"/>
    <mergeCell ref="B18:E19"/>
    <mergeCell ref="F18:M19"/>
    <mergeCell ref="N18:Q19"/>
    <mergeCell ref="R18:T19"/>
    <mergeCell ref="U18:W18"/>
    <mergeCell ref="X18:AB18"/>
    <mergeCell ref="B26:D28"/>
    <mergeCell ref="E26:H26"/>
    <mergeCell ref="I26:S26"/>
    <mergeCell ref="U26:Z28"/>
    <mergeCell ref="AZ26:BB27"/>
    <mergeCell ref="BC26:BQ27"/>
    <mergeCell ref="E27:S28"/>
    <mergeCell ref="AZ28:BB30"/>
    <mergeCell ref="BC28:BF28"/>
    <mergeCell ref="BG28:BQ28"/>
    <mergeCell ref="B31:F32"/>
    <mergeCell ref="G31:S32"/>
    <mergeCell ref="AA31:AJ31"/>
    <mergeCell ref="AZ31:BB32"/>
    <mergeCell ref="BC31:BQ32"/>
    <mergeCell ref="AA32:AE32"/>
    <mergeCell ref="AF32:AI32"/>
    <mergeCell ref="B29:D30"/>
    <mergeCell ref="E29:S30"/>
    <mergeCell ref="AD29:AJ29"/>
    <mergeCell ref="BC29:BQ30"/>
    <mergeCell ref="U30:X30"/>
    <mergeCell ref="Y30:AI30"/>
    <mergeCell ref="AZ33:BB33"/>
    <mergeCell ref="BC33:BD33"/>
    <mergeCell ref="BG33:BH33"/>
    <mergeCell ref="BI33:BQ33"/>
    <mergeCell ref="B34:D35"/>
    <mergeCell ref="E34:N35"/>
    <mergeCell ref="O34:S34"/>
    <mergeCell ref="AA34:AE34"/>
    <mergeCell ref="AF34:AI34"/>
    <mergeCell ref="O35:S35"/>
    <mergeCell ref="B33:D33"/>
    <mergeCell ref="E33:F33"/>
    <mergeCell ref="I33:J33"/>
    <mergeCell ref="V33:Z33"/>
    <mergeCell ref="AA33:AE33"/>
    <mergeCell ref="AF33:AI33"/>
    <mergeCell ref="B37:D38"/>
    <mergeCell ref="E37:S38"/>
    <mergeCell ref="V37:AC37"/>
    <mergeCell ref="AD37:AI37"/>
    <mergeCell ref="V38:AC38"/>
    <mergeCell ref="AD38:AI38"/>
    <mergeCell ref="V35:Z35"/>
    <mergeCell ref="AA35:AE35"/>
    <mergeCell ref="AF35:AI35"/>
    <mergeCell ref="B36:D36"/>
    <mergeCell ref="E36:S36"/>
    <mergeCell ref="AD36:AI36"/>
    <mergeCell ref="AA42:AE42"/>
    <mergeCell ref="AF42:AI42"/>
    <mergeCell ref="V43:Z43"/>
    <mergeCell ref="AA43:AE43"/>
    <mergeCell ref="AF43:AI43"/>
    <mergeCell ref="AD44:AI44"/>
    <mergeCell ref="B39:I39"/>
    <mergeCell ref="J39:S39"/>
    <mergeCell ref="AD39:AI39"/>
    <mergeCell ref="V40:AC40"/>
    <mergeCell ref="AD40:AI40"/>
    <mergeCell ref="B41:L41"/>
    <mergeCell ref="M41:S41"/>
    <mergeCell ref="V41:AC41"/>
    <mergeCell ref="AD41:AI41"/>
    <mergeCell ref="U48:Y48"/>
    <mergeCell ref="Z48:AJ48"/>
    <mergeCell ref="U49:AJ49"/>
    <mergeCell ref="B50:G50"/>
    <mergeCell ref="L50:S50"/>
    <mergeCell ref="U50:AJ50"/>
    <mergeCell ref="V45:AC45"/>
    <mergeCell ref="AD45:AI45"/>
    <mergeCell ref="V46:AC46"/>
    <mergeCell ref="AD46:AI46"/>
    <mergeCell ref="B47:E47"/>
    <mergeCell ref="F47:S47"/>
    <mergeCell ref="U47:AA47"/>
    <mergeCell ref="AB47:AJ47"/>
    <mergeCell ref="U52:AJ52"/>
    <mergeCell ref="C53:D53"/>
    <mergeCell ref="E53:K53"/>
    <mergeCell ref="L53:M53"/>
    <mergeCell ref="N53:S53"/>
    <mergeCell ref="U53:AJ53"/>
    <mergeCell ref="B51:B60"/>
    <mergeCell ref="C51:D51"/>
    <mergeCell ref="E51:K51"/>
    <mergeCell ref="L51:M51"/>
    <mergeCell ref="N51:S51"/>
    <mergeCell ref="U51:AJ51"/>
    <mergeCell ref="C52:D52"/>
    <mergeCell ref="E52:K52"/>
    <mergeCell ref="L52:M52"/>
    <mergeCell ref="N52:S52"/>
    <mergeCell ref="C60:D60"/>
    <mergeCell ref="E60:K60"/>
    <mergeCell ref="L60:M60"/>
    <mergeCell ref="N60:S60"/>
    <mergeCell ref="U60:AJ60"/>
    <mergeCell ref="BA55:BF55"/>
    <mergeCell ref="C56:D56"/>
    <mergeCell ref="E56:K56"/>
    <mergeCell ref="L56:M56"/>
    <mergeCell ref="N56:S56"/>
    <mergeCell ref="U56:AJ56"/>
    <mergeCell ref="BA56:BF56"/>
    <mergeCell ref="C54:D54"/>
    <mergeCell ref="E54:K54"/>
    <mergeCell ref="L54:M54"/>
    <mergeCell ref="N54:S54"/>
    <mergeCell ref="U54:AJ54"/>
    <mergeCell ref="C55:D55"/>
    <mergeCell ref="E55:K55"/>
    <mergeCell ref="L55:M55"/>
    <mergeCell ref="N55:S55"/>
    <mergeCell ref="U55:AJ55"/>
    <mergeCell ref="BA59:BF59"/>
    <mergeCell ref="C58:D58"/>
    <mergeCell ref="E58:K58"/>
    <mergeCell ref="L58:M58"/>
    <mergeCell ref="N58:S58"/>
    <mergeCell ref="U58:AJ58"/>
    <mergeCell ref="BA58:BF58"/>
    <mergeCell ref="C57:D57"/>
    <mergeCell ref="E57:K57"/>
    <mergeCell ref="L57:M57"/>
    <mergeCell ref="N57:S57"/>
    <mergeCell ref="U57:AJ57"/>
    <mergeCell ref="BA57:BF57"/>
    <mergeCell ref="B61:S61"/>
    <mergeCell ref="U61:AJ61"/>
    <mergeCell ref="C59:D59"/>
    <mergeCell ref="E59:K59"/>
    <mergeCell ref="L59:M59"/>
    <mergeCell ref="N59:S59"/>
    <mergeCell ref="U59:AJ59"/>
    <mergeCell ref="B62:S63"/>
    <mergeCell ref="U62:AJ62"/>
    <mergeCell ref="U63:AJ63"/>
    <mergeCell ref="B65:E65"/>
    <mergeCell ref="F65:H65"/>
    <mergeCell ref="I65:O65"/>
    <mergeCell ref="Q65:S65"/>
    <mergeCell ref="U65:Z65"/>
    <mergeCell ref="AA65:AD65"/>
    <mergeCell ref="AE65:AJ65"/>
    <mergeCell ref="F71:L71"/>
    <mergeCell ref="V71:AD71"/>
    <mergeCell ref="AE71:AH71"/>
    <mergeCell ref="Q67:Q70"/>
    <mergeCell ref="V67:Y67"/>
    <mergeCell ref="Z67:AD67"/>
    <mergeCell ref="AE67:AG67"/>
    <mergeCell ref="AH67:AJ67"/>
    <mergeCell ref="V68:Y70"/>
    <mergeCell ref="Z68:AD70"/>
    <mergeCell ref="AE68:AG70"/>
    <mergeCell ref="AH68:AJ70"/>
  </mergeCells>
  <phoneticPr fontId="2"/>
  <dataValidations count="11">
    <dataValidation type="list" allowBlank="1" showInputMessage="1" showErrorMessage="1" sqref="AD39:AI39 V40:AI41" xr:uid="{CA5DBA4F-EBF2-46E0-B0C4-C53C9B63018E}">
      <formula1>$P$78:$P$124</formula1>
    </dataValidation>
    <dataValidation type="list" allowBlank="1" showInputMessage="1" showErrorMessage="1" sqref="V45:AI46" xr:uid="{F954903F-B1E0-42E7-B4C2-B2BA20E11D0B}">
      <formula1>$Y$78:$Y$114</formula1>
    </dataValidation>
    <dataValidation type="list" allowBlank="1" showInputMessage="1" showErrorMessage="1" sqref="V37:AI38 AD36:AI36" xr:uid="{D0E10D44-6C35-4E4F-8BF5-7F64130C2859}">
      <formula1>$L$78:$L$118</formula1>
    </dataValidation>
    <dataValidation type="list" allowBlank="1" showInputMessage="1" showErrorMessage="1" sqref="AA34:AI34 V35:AI35" xr:uid="{831EDF21-6858-421E-B35D-1136660C6050}">
      <formula1>$H$78:$H$82</formula1>
    </dataValidation>
    <dataValidation type="list" allowBlank="1" showInputMessage="1" showErrorMessage="1" sqref="Y7" xr:uid="{2B9647AE-296E-44DF-BD90-5727BE366A58}">
      <formula1>$AR$9:$AR$32</formula1>
    </dataValidation>
    <dataValidation type="list" allowBlank="1" showInputMessage="1" showErrorMessage="1" sqref="AB47:AJ47" xr:uid="{FF1C707F-E59A-42E7-B1D9-4FF88A8C5872}">
      <formula1>$AH$78:$AH$82</formula1>
    </dataValidation>
    <dataValidation type="whole" allowBlank="1" showInputMessage="1" showErrorMessage="1" sqref="H33:J33 BF33:BH33" xr:uid="{4D1C882E-1297-4B51-A74C-52B20A1FCF09}">
      <formula1>0</formula1>
      <formula2>99</formula2>
    </dataValidation>
    <dataValidation type="list" allowBlank="1" showInputMessage="1" sqref="AF23:AH23" xr:uid="{718983C0-B5D6-44AA-AEE9-931D337B8D0D}">
      <formula1>$AQ$38:$AQ$39</formula1>
    </dataValidation>
    <dataValidation type="list" allowBlank="1" showInputMessage="1" showErrorMessage="1" sqref="N18" xr:uid="{8E19F3DC-F604-4AD0-B980-1BD4FC1D73CA}">
      <formula1>$AL$78:$AL$83</formula1>
    </dataValidation>
    <dataValidation type="list" allowBlank="1" showInputMessage="1" showErrorMessage="1" sqref="V43:Z43 AA42:AI43" xr:uid="{AED82D21-0C3C-49CE-AE6B-EB90EAA9D72A}">
      <formula1>$U$78:$U$95</formula1>
    </dataValidation>
    <dataValidation type="list" allowBlank="1" showInputMessage="1" showErrorMessage="1" sqref="AA32:AI32 V33:AI33" xr:uid="{756C9F20-542C-46BD-B945-691086ABEBAC}">
      <formula1>$D$78:$D$101</formula1>
    </dataValidation>
  </dataValidations>
  <pageMargins left="0.31496062992125984" right="0.31496062992125984" top="0.27559055118110237" bottom="0.27559055118110237" header="0.51181102362204722" footer="0.51181102362204722"/>
  <pageSetup paperSize="9" scale="76" orientation="portrait" r:id="rId1"/>
  <headerFooter alignWithMargins="0"/>
  <rowBreaks count="3" manualBreakCount="3">
    <brk id="24" max="36" man="1"/>
    <brk id="54" max="36" man="1"/>
    <brk id="62" max="36" man="1"/>
  </rowBreaks>
  <colBreaks count="1" manualBreakCount="1">
    <brk id="1" min="3" max="70" man="1"/>
  </col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Group Box 1">
              <controlPr defaultSize="0" print="0" autoFill="0" autoPict="0">
                <anchor moveWithCells="1">
                  <from>
                    <xdr:col>32</xdr:col>
                    <xdr:colOff>22860</xdr:colOff>
                    <xdr:row>15</xdr:row>
                    <xdr:rowOff>0</xdr:rowOff>
                  </from>
                  <to>
                    <xdr:col>36</xdr:col>
                    <xdr:colOff>60960</xdr:colOff>
                    <xdr:row>15</xdr:row>
                    <xdr:rowOff>213360</xdr:rowOff>
                  </to>
                </anchor>
              </controlPr>
            </control>
          </mc:Choice>
        </mc:AlternateContent>
        <mc:AlternateContent xmlns:mc="http://schemas.openxmlformats.org/markup-compatibility/2006">
          <mc:Choice Requires="x14">
            <control shapeId="63490" r:id="rId5" name="Group Box 2">
              <controlPr defaultSize="0" print="0" autoFill="0" autoPict="0">
                <anchor moveWithCells="1">
                  <from>
                    <xdr:col>32</xdr:col>
                    <xdr:colOff>0</xdr:colOff>
                    <xdr:row>16</xdr:row>
                    <xdr:rowOff>0</xdr:rowOff>
                  </from>
                  <to>
                    <xdr:col>36</xdr:col>
                    <xdr:colOff>22860</xdr:colOff>
                    <xdr:row>17</xdr:row>
                    <xdr:rowOff>22860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32</xdr:col>
                    <xdr:colOff>121920</xdr:colOff>
                    <xdr:row>16</xdr:row>
                    <xdr:rowOff>30480</xdr:rowOff>
                  </from>
                  <to>
                    <xdr:col>33</xdr:col>
                    <xdr:colOff>251460</xdr:colOff>
                    <xdr:row>17</xdr:row>
                    <xdr:rowOff>0</xdr:rowOff>
                  </to>
                </anchor>
              </controlPr>
            </control>
          </mc:Choice>
        </mc:AlternateContent>
        <mc:AlternateContent xmlns:mc="http://schemas.openxmlformats.org/markup-compatibility/2006">
          <mc:Choice Requires="x14">
            <control shapeId="63492" r:id="rId7" name="Option Button 4">
              <controlPr defaultSize="0" autoFill="0" autoLine="0" autoPict="0">
                <anchor moveWithCells="1">
                  <from>
                    <xdr:col>34</xdr:col>
                    <xdr:colOff>68580</xdr:colOff>
                    <xdr:row>16</xdr:row>
                    <xdr:rowOff>22860</xdr:rowOff>
                  </from>
                  <to>
                    <xdr:col>35</xdr:col>
                    <xdr:colOff>289560</xdr:colOff>
                    <xdr:row>17</xdr:row>
                    <xdr:rowOff>0</xdr:rowOff>
                  </to>
                </anchor>
              </controlPr>
            </control>
          </mc:Choice>
        </mc:AlternateContent>
        <mc:AlternateContent xmlns:mc="http://schemas.openxmlformats.org/markup-compatibility/2006">
          <mc:Choice Requires="x14">
            <control shapeId="63493" r:id="rId8" name="Group Box 5">
              <controlPr defaultSize="0" print="0" autoFill="0" autoPict="0" macro="[0]!グループ106_Click">
                <anchor moveWithCells="1">
                  <from>
                    <xdr:col>29</xdr:col>
                    <xdr:colOff>0</xdr:colOff>
                    <xdr:row>17</xdr:row>
                    <xdr:rowOff>0</xdr:rowOff>
                  </from>
                  <to>
                    <xdr:col>36</xdr:col>
                    <xdr:colOff>152400</xdr:colOff>
                    <xdr:row>18</xdr:row>
                    <xdr:rowOff>152400</xdr:rowOff>
                  </to>
                </anchor>
              </controlPr>
            </control>
          </mc:Choice>
        </mc:AlternateContent>
        <mc:AlternateContent xmlns:mc="http://schemas.openxmlformats.org/markup-compatibility/2006">
          <mc:Choice Requires="x14">
            <control shapeId="63494" r:id="rId9" name="Option Button 6">
              <controlPr defaultSize="0" autoFill="0" autoLine="0" autoPict="0">
                <anchor moveWithCells="1">
                  <from>
                    <xdr:col>32</xdr:col>
                    <xdr:colOff>114300</xdr:colOff>
                    <xdr:row>17</xdr:row>
                    <xdr:rowOff>83820</xdr:rowOff>
                  </from>
                  <to>
                    <xdr:col>33</xdr:col>
                    <xdr:colOff>213360</xdr:colOff>
                    <xdr:row>18</xdr:row>
                    <xdr:rowOff>99060</xdr:rowOff>
                  </to>
                </anchor>
              </controlPr>
            </control>
          </mc:Choice>
        </mc:AlternateContent>
        <mc:AlternateContent xmlns:mc="http://schemas.openxmlformats.org/markup-compatibility/2006">
          <mc:Choice Requires="x14">
            <control shapeId="63495" r:id="rId10" name="Option Button 7">
              <controlPr defaultSize="0" autoFill="0" autoLine="0" autoPict="0">
                <anchor moveWithCells="1">
                  <from>
                    <xdr:col>33</xdr:col>
                    <xdr:colOff>213360</xdr:colOff>
                    <xdr:row>17</xdr:row>
                    <xdr:rowOff>45720</xdr:rowOff>
                  </from>
                  <to>
                    <xdr:col>35</xdr:col>
                    <xdr:colOff>358140</xdr:colOff>
                    <xdr:row>18</xdr:row>
                    <xdr:rowOff>152400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xdr:col>
                    <xdr:colOff>22860</xdr:colOff>
                    <xdr:row>41</xdr:row>
                    <xdr:rowOff>22860</xdr:rowOff>
                  </from>
                  <to>
                    <xdr:col>4</xdr:col>
                    <xdr:colOff>99060</xdr:colOff>
                    <xdr:row>41</xdr:row>
                    <xdr:rowOff>213360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9</xdr:col>
                    <xdr:colOff>228600</xdr:colOff>
                    <xdr:row>41</xdr:row>
                    <xdr:rowOff>7620</xdr:rowOff>
                  </from>
                  <to>
                    <xdr:col>14</xdr:col>
                    <xdr:colOff>0</xdr:colOff>
                    <xdr:row>41</xdr:row>
                    <xdr:rowOff>198120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14</xdr:col>
                    <xdr:colOff>220980</xdr:colOff>
                    <xdr:row>42</xdr:row>
                    <xdr:rowOff>30480</xdr:rowOff>
                  </from>
                  <to>
                    <xdr:col>18</xdr:col>
                    <xdr:colOff>152400</xdr:colOff>
                    <xdr:row>42</xdr:row>
                    <xdr:rowOff>198120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xdr:col>
                    <xdr:colOff>22860</xdr:colOff>
                    <xdr:row>42</xdr:row>
                    <xdr:rowOff>22860</xdr:rowOff>
                  </from>
                  <to>
                    <xdr:col>4</xdr:col>
                    <xdr:colOff>167640</xdr:colOff>
                    <xdr:row>42</xdr:row>
                    <xdr:rowOff>213360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7620</xdr:colOff>
                    <xdr:row>42</xdr:row>
                    <xdr:rowOff>15240</xdr:rowOff>
                  </from>
                  <to>
                    <xdr:col>8</xdr:col>
                    <xdr:colOff>99060</xdr:colOff>
                    <xdr:row>42</xdr:row>
                    <xdr:rowOff>213360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11</xdr:col>
                    <xdr:colOff>22860</xdr:colOff>
                    <xdr:row>43</xdr:row>
                    <xdr:rowOff>30480</xdr:rowOff>
                  </from>
                  <to>
                    <xdr:col>16</xdr:col>
                    <xdr:colOff>182880</xdr:colOff>
                    <xdr:row>43</xdr:row>
                    <xdr:rowOff>198120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xdr:col>
                    <xdr:colOff>15240</xdr:colOff>
                    <xdr:row>43</xdr:row>
                    <xdr:rowOff>22860</xdr:rowOff>
                  </from>
                  <to>
                    <xdr:col>11</xdr:col>
                    <xdr:colOff>0</xdr:colOff>
                    <xdr:row>44</xdr:row>
                    <xdr:rowOff>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14</xdr:col>
                    <xdr:colOff>213360</xdr:colOff>
                    <xdr:row>41</xdr:row>
                    <xdr:rowOff>7620</xdr:rowOff>
                  </from>
                  <to>
                    <xdr:col>17</xdr:col>
                    <xdr:colOff>167640</xdr:colOff>
                    <xdr:row>41</xdr:row>
                    <xdr:rowOff>213360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4</xdr:col>
                    <xdr:colOff>213360</xdr:colOff>
                    <xdr:row>41</xdr:row>
                    <xdr:rowOff>7620</xdr:rowOff>
                  </from>
                  <to>
                    <xdr:col>9</xdr:col>
                    <xdr:colOff>60960</xdr:colOff>
                    <xdr:row>41</xdr:row>
                    <xdr:rowOff>213360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1</xdr:col>
                    <xdr:colOff>38100</xdr:colOff>
                    <xdr:row>47</xdr:row>
                    <xdr:rowOff>22860</xdr:rowOff>
                  </from>
                  <to>
                    <xdr:col>3</xdr:col>
                    <xdr:colOff>137160</xdr:colOff>
                    <xdr:row>47</xdr:row>
                    <xdr:rowOff>213360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4</xdr:col>
                    <xdr:colOff>22860</xdr:colOff>
                    <xdr:row>47</xdr:row>
                    <xdr:rowOff>7620</xdr:rowOff>
                  </from>
                  <to>
                    <xdr:col>6</xdr:col>
                    <xdr:colOff>175260</xdr:colOff>
                    <xdr:row>47</xdr:row>
                    <xdr:rowOff>213360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7</xdr:col>
                    <xdr:colOff>22860</xdr:colOff>
                    <xdr:row>47</xdr:row>
                    <xdr:rowOff>22860</xdr:rowOff>
                  </from>
                  <to>
                    <xdr:col>9</xdr:col>
                    <xdr:colOff>167640</xdr:colOff>
                    <xdr:row>47</xdr:row>
                    <xdr:rowOff>213360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11</xdr:col>
                    <xdr:colOff>30480</xdr:colOff>
                    <xdr:row>47</xdr:row>
                    <xdr:rowOff>22860</xdr:rowOff>
                  </from>
                  <to>
                    <xdr:col>13</xdr:col>
                    <xdr:colOff>137160</xdr:colOff>
                    <xdr:row>47</xdr:row>
                    <xdr:rowOff>213360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13</xdr:col>
                    <xdr:colOff>137160</xdr:colOff>
                    <xdr:row>48</xdr:row>
                    <xdr:rowOff>7620</xdr:rowOff>
                  </from>
                  <to>
                    <xdr:col>17</xdr:col>
                    <xdr:colOff>22860</xdr:colOff>
                    <xdr:row>48</xdr:row>
                    <xdr:rowOff>213360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13</xdr:col>
                    <xdr:colOff>137160</xdr:colOff>
                    <xdr:row>47</xdr:row>
                    <xdr:rowOff>22860</xdr:rowOff>
                  </from>
                  <to>
                    <xdr:col>16</xdr:col>
                    <xdr:colOff>175260</xdr:colOff>
                    <xdr:row>47</xdr:row>
                    <xdr:rowOff>213360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1</xdr:col>
                    <xdr:colOff>30480</xdr:colOff>
                    <xdr:row>48</xdr:row>
                    <xdr:rowOff>22860</xdr:rowOff>
                  </from>
                  <to>
                    <xdr:col>3</xdr:col>
                    <xdr:colOff>137160</xdr:colOff>
                    <xdr:row>48</xdr:row>
                    <xdr:rowOff>213360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7</xdr:col>
                    <xdr:colOff>22860</xdr:colOff>
                    <xdr:row>48</xdr:row>
                    <xdr:rowOff>22860</xdr:rowOff>
                  </from>
                  <to>
                    <xdr:col>9</xdr:col>
                    <xdr:colOff>182880</xdr:colOff>
                    <xdr:row>48</xdr:row>
                    <xdr:rowOff>213360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11</xdr:col>
                    <xdr:colOff>38100</xdr:colOff>
                    <xdr:row>48</xdr:row>
                    <xdr:rowOff>7620</xdr:rowOff>
                  </from>
                  <to>
                    <xdr:col>13</xdr:col>
                    <xdr:colOff>137160</xdr:colOff>
                    <xdr:row>48</xdr:row>
                    <xdr:rowOff>213360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4</xdr:col>
                    <xdr:colOff>7620</xdr:colOff>
                    <xdr:row>48</xdr:row>
                    <xdr:rowOff>7620</xdr:rowOff>
                  </from>
                  <to>
                    <xdr:col>6</xdr:col>
                    <xdr:colOff>152400</xdr:colOff>
                    <xdr:row>48</xdr:row>
                    <xdr:rowOff>213360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32</xdr:col>
                    <xdr:colOff>83820</xdr:colOff>
                    <xdr:row>19</xdr:row>
                    <xdr:rowOff>30480</xdr:rowOff>
                  </from>
                  <to>
                    <xdr:col>35</xdr:col>
                    <xdr:colOff>358140</xdr:colOff>
                    <xdr:row>20</xdr:row>
                    <xdr:rowOff>175260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28</xdr:col>
                    <xdr:colOff>45720</xdr:colOff>
                    <xdr:row>19</xdr:row>
                    <xdr:rowOff>45720</xdr:rowOff>
                  </from>
                  <to>
                    <xdr:col>30</xdr:col>
                    <xdr:colOff>327660</xdr:colOff>
                    <xdr:row>20</xdr:row>
                    <xdr:rowOff>175260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23</xdr:col>
                    <xdr:colOff>38100</xdr:colOff>
                    <xdr:row>19</xdr:row>
                    <xdr:rowOff>60960</xdr:rowOff>
                  </from>
                  <to>
                    <xdr:col>26</xdr:col>
                    <xdr:colOff>106680</xdr:colOff>
                    <xdr:row>20</xdr:row>
                    <xdr:rowOff>213360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20</xdr:col>
                    <xdr:colOff>60960</xdr:colOff>
                    <xdr:row>24</xdr:row>
                    <xdr:rowOff>22860</xdr:rowOff>
                  </from>
                  <to>
                    <xdr:col>22</xdr:col>
                    <xdr:colOff>213360</xdr:colOff>
                    <xdr:row>24</xdr:row>
                    <xdr:rowOff>213360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20</xdr:col>
                    <xdr:colOff>60960</xdr:colOff>
                    <xdr:row>30</xdr:row>
                    <xdr:rowOff>22860</xdr:rowOff>
                  </from>
                  <to>
                    <xdr:col>24</xdr:col>
                    <xdr:colOff>99060</xdr:colOff>
                    <xdr:row>30</xdr:row>
                    <xdr:rowOff>213360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9</xdr:col>
                    <xdr:colOff>228600</xdr:colOff>
                    <xdr:row>42</xdr:row>
                    <xdr:rowOff>15240</xdr:rowOff>
                  </from>
                  <to>
                    <xdr:col>13</xdr:col>
                    <xdr:colOff>137160</xdr:colOff>
                    <xdr:row>43</xdr:row>
                    <xdr:rowOff>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20</xdr:col>
                    <xdr:colOff>251460</xdr:colOff>
                    <xdr:row>31</xdr:row>
                    <xdr:rowOff>22860</xdr:rowOff>
                  </from>
                  <to>
                    <xdr:col>26</xdr:col>
                    <xdr:colOff>76200</xdr:colOff>
                    <xdr:row>31</xdr:row>
                    <xdr:rowOff>213360</xdr:rowOff>
                  </to>
                </anchor>
              </controlPr>
            </control>
          </mc:Choice>
        </mc:AlternateContent>
        <mc:AlternateContent xmlns:mc="http://schemas.openxmlformats.org/markup-compatibility/2006">
          <mc:Choice Requires="x14">
            <control shapeId="63522" r:id="rId37" name="Option Button 34">
              <controlPr defaultSize="0" autoFill="0" autoLine="0" autoPict="0">
                <anchor moveWithCells="1">
                  <from>
                    <xdr:col>1</xdr:col>
                    <xdr:colOff>45720</xdr:colOff>
                    <xdr:row>9</xdr:row>
                    <xdr:rowOff>106680</xdr:rowOff>
                  </from>
                  <to>
                    <xdr:col>3</xdr:col>
                    <xdr:colOff>99060</xdr:colOff>
                    <xdr:row>9</xdr:row>
                    <xdr:rowOff>327660</xdr:rowOff>
                  </to>
                </anchor>
              </controlPr>
            </control>
          </mc:Choice>
        </mc:AlternateContent>
        <mc:AlternateContent xmlns:mc="http://schemas.openxmlformats.org/markup-compatibility/2006">
          <mc:Choice Requires="x14">
            <control shapeId="63523" r:id="rId38" name="Option Button 35">
              <controlPr defaultSize="0" autoFill="0" autoLine="0" autoPict="0">
                <anchor moveWithCells="1">
                  <from>
                    <xdr:col>4</xdr:col>
                    <xdr:colOff>45720</xdr:colOff>
                    <xdr:row>9</xdr:row>
                    <xdr:rowOff>99060</xdr:rowOff>
                  </from>
                  <to>
                    <xdr:col>6</xdr:col>
                    <xdr:colOff>60960</xdr:colOff>
                    <xdr:row>9</xdr:row>
                    <xdr:rowOff>327660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20</xdr:col>
                    <xdr:colOff>251460</xdr:colOff>
                    <xdr:row>38</xdr:row>
                    <xdr:rowOff>22860</xdr:rowOff>
                  </from>
                  <to>
                    <xdr:col>25</xdr:col>
                    <xdr:colOff>175260</xdr:colOff>
                    <xdr:row>38</xdr:row>
                    <xdr:rowOff>213360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1</xdr:col>
                    <xdr:colOff>22860</xdr:colOff>
                    <xdr:row>44</xdr:row>
                    <xdr:rowOff>30480</xdr:rowOff>
                  </from>
                  <to>
                    <xdr:col>8</xdr:col>
                    <xdr:colOff>60960</xdr:colOff>
                    <xdr:row>44</xdr:row>
                    <xdr:rowOff>213360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11</xdr:col>
                    <xdr:colOff>22860</xdr:colOff>
                    <xdr:row>44</xdr:row>
                    <xdr:rowOff>30480</xdr:rowOff>
                  </from>
                  <to>
                    <xdr:col>17</xdr:col>
                    <xdr:colOff>182880</xdr:colOff>
                    <xdr:row>44</xdr:row>
                    <xdr:rowOff>213360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20</xdr:col>
                    <xdr:colOff>251460</xdr:colOff>
                    <xdr:row>41</xdr:row>
                    <xdr:rowOff>22860</xdr:rowOff>
                  </from>
                  <to>
                    <xdr:col>25</xdr:col>
                    <xdr:colOff>106680</xdr:colOff>
                    <xdr:row>41</xdr:row>
                    <xdr:rowOff>213360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23</xdr:col>
                    <xdr:colOff>30480</xdr:colOff>
                    <xdr:row>28</xdr:row>
                    <xdr:rowOff>38100</xdr:rowOff>
                  </from>
                  <to>
                    <xdr:col>28</xdr:col>
                    <xdr:colOff>198120</xdr:colOff>
                    <xdr:row>29</xdr:row>
                    <xdr:rowOff>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1</xdr:col>
                    <xdr:colOff>22860</xdr:colOff>
                    <xdr:row>45</xdr:row>
                    <xdr:rowOff>22860</xdr:rowOff>
                  </from>
                  <to>
                    <xdr:col>6</xdr:col>
                    <xdr:colOff>213360</xdr:colOff>
                    <xdr:row>45</xdr:row>
                    <xdr:rowOff>213360</xdr:rowOff>
                  </to>
                </anchor>
              </controlPr>
            </control>
          </mc:Choice>
        </mc:AlternateContent>
        <mc:AlternateContent xmlns:mc="http://schemas.openxmlformats.org/markup-compatibility/2006">
          <mc:Choice Requires="x14">
            <control shapeId="63530" r:id="rId45" name="Option Button 42">
              <controlPr defaultSize="0" autoFill="0" autoLine="0" autoPict="0">
                <anchor moveWithCells="1">
                  <from>
                    <xdr:col>1</xdr:col>
                    <xdr:colOff>114300</xdr:colOff>
                    <xdr:row>5</xdr:row>
                    <xdr:rowOff>30480</xdr:rowOff>
                  </from>
                  <to>
                    <xdr:col>6</xdr:col>
                    <xdr:colOff>76200</xdr:colOff>
                    <xdr:row>6</xdr:row>
                    <xdr:rowOff>213360</xdr:rowOff>
                  </to>
                </anchor>
              </controlPr>
            </control>
          </mc:Choice>
        </mc:AlternateContent>
        <mc:AlternateContent xmlns:mc="http://schemas.openxmlformats.org/markup-compatibility/2006">
          <mc:Choice Requires="x14">
            <control shapeId="63531" r:id="rId46" name="Option Button 43">
              <controlPr defaultSize="0" autoFill="0" autoLine="0" autoPict="0">
                <anchor moveWithCells="1">
                  <from>
                    <xdr:col>6</xdr:col>
                    <xdr:colOff>121920</xdr:colOff>
                    <xdr:row>5</xdr:row>
                    <xdr:rowOff>38100</xdr:rowOff>
                  </from>
                  <to>
                    <xdr:col>11</xdr:col>
                    <xdr:colOff>213360</xdr:colOff>
                    <xdr:row>6</xdr:row>
                    <xdr:rowOff>213360</xdr:rowOff>
                  </to>
                </anchor>
              </controlPr>
            </control>
          </mc:Choice>
        </mc:AlternateContent>
        <mc:AlternateContent xmlns:mc="http://schemas.openxmlformats.org/markup-compatibility/2006">
          <mc:Choice Requires="x14">
            <control shapeId="63532" r:id="rId47" name="Option Button 44">
              <controlPr defaultSize="0" autoFill="0" autoLine="0" autoPict="0">
                <anchor moveWithCells="1">
                  <from>
                    <xdr:col>11</xdr:col>
                    <xdr:colOff>106680</xdr:colOff>
                    <xdr:row>5</xdr:row>
                    <xdr:rowOff>60960</xdr:rowOff>
                  </from>
                  <to>
                    <xdr:col>15</xdr:col>
                    <xdr:colOff>175260</xdr:colOff>
                    <xdr:row>6</xdr:row>
                    <xdr:rowOff>213360</xdr:rowOff>
                  </to>
                </anchor>
              </controlPr>
            </control>
          </mc:Choice>
        </mc:AlternateContent>
        <mc:AlternateContent xmlns:mc="http://schemas.openxmlformats.org/markup-compatibility/2006">
          <mc:Choice Requires="x14">
            <control shapeId="63533" r:id="rId48" name="Option Button 45">
              <controlPr defaultSize="0" autoFill="0" autoLine="0" autoPict="0">
                <anchor moveWithCells="1">
                  <from>
                    <xdr:col>16</xdr:col>
                    <xdr:colOff>22860</xdr:colOff>
                    <xdr:row>5</xdr:row>
                    <xdr:rowOff>22860</xdr:rowOff>
                  </from>
                  <to>
                    <xdr:col>20</xdr:col>
                    <xdr:colOff>251460</xdr:colOff>
                    <xdr:row>7</xdr:row>
                    <xdr:rowOff>0</xdr:rowOff>
                  </to>
                </anchor>
              </controlPr>
            </control>
          </mc:Choice>
        </mc:AlternateContent>
        <mc:AlternateContent xmlns:mc="http://schemas.openxmlformats.org/markup-compatibility/2006">
          <mc:Choice Requires="x14">
            <control shapeId="63534" r:id="rId49" name="Group Box 46">
              <controlPr defaultSize="0" autoFill="0" autoPict="0">
                <anchor moveWithCells="1">
                  <from>
                    <xdr:col>0</xdr:col>
                    <xdr:colOff>198120</xdr:colOff>
                    <xdr:row>9</xdr:row>
                    <xdr:rowOff>0</xdr:rowOff>
                  </from>
                  <to>
                    <xdr:col>7</xdr:col>
                    <xdr:colOff>0</xdr:colOff>
                    <xdr:row>9</xdr:row>
                    <xdr:rowOff>381000</xdr:rowOff>
                  </to>
                </anchor>
              </controlPr>
            </control>
          </mc:Choice>
        </mc:AlternateContent>
        <mc:AlternateContent xmlns:mc="http://schemas.openxmlformats.org/markup-compatibility/2006">
          <mc:Choice Requires="x14">
            <control shapeId="63535" r:id="rId50" name="Group Box 47">
              <controlPr defaultSize="0" autoFill="0" autoPict="0">
                <anchor moveWithCells="1">
                  <from>
                    <xdr:col>1</xdr:col>
                    <xdr:colOff>0</xdr:colOff>
                    <xdr:row>4</xdr:row>
                    <xdr:rowOff>251460</xdr:rowOff>
                  </from>
                  <to>
                    <xdr:col>21</xdr:col>
                    <xdr:colOff>22860</xdr:colOff>
                    <xdr:row>8</xdr:row>
                    <xdr:rowOff>0</xdr:rowOff>
                  </to>
                </anchor>
              </controlPr>
            </control>
          </mc:Choice>
        </mc:AlternateContent>
        <mc:AlternateContent xmlns:mc="http://schemas.openxmlformats.org/markup-compatibility/2006">
          <mc:Choice Requires="x14">
            <control shapeId="63536" r:id="rId51" name="Option Button 48">
              <controlPr defaultSize="0" autoFill="0" autoLine="0" autoPict="0">
                <anchor moveWithCells="1">
                  <from>
                    <xdr:col>32</xdr:col>
                    <xdr:colOff>121920</xdr:colOff>
                    <xdr:row>15</xdr:row>
                    <xdr:rowOff>7620</xdr:rowOff>
                  </from>
                  <to>
                    <xdr:col>33</xdr:col>
                    <xdr:colOff>251460</xdr:colOff>
                    <xdr:row>15</xdr:row>
                    <xdr:rowOff>213360</xdr:rowOff>
                  </to>
                </anchor>
              </controlPr>
            </control>
          </mc:Choice>
        </mc:AlternateContent>
        <mc:AlternateContent xmlns:mc="http://schemas.openxmlformats.org/markup-compatibility/2006">
          <mc:Choice Requires="x14">
            <control shapeId="63537" r:id="rId52" name="Option Button 49">
              <controlPr defaultSize="0" autoFill="0" autoLine="0" autoPict="0">
                <anchor moveWithCells="1">
                  <from>
                    <xdr:col>34</xdr:col>
                    <xdr:colOff>68580</xdr:colOff>
                    <xdr:row>14</xdr:row>
                    <xdr:rowOff>228600</xdr:rowOff>
                  </from>
                  <to>
                    <xdr:col>35</xdr:col>
                    <xdr:colOff>289560</xdr:colOff>
                    <xdr:row>15</xdr:row>
                    <xdr:rowOff>213360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20</xdr:col>
                    <xdr:colOff>45720</xdr:colOff>
                    <xdr:row>28</xdr:row>
                    <xdr:rowOff>22860</xdr:rowOff>
                  </from>
                  <to>
                    <xdr:col>23</xdr:col>
                    <xdr:colOff>60960</xdr:colOff>
                    <xdr:row>29</xdr:row>
                    <xdr:rowOff>22860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14</xdr:col>
                    <xdr:colOff>22860</xdr:colOff>
                    <xdr:row>32</xdr:row>
                    <xdr:rowOff>22860</xdr:rowOff>
                  </from>
                  <to>
                    <xdr:col>16</xdr:col>
                    <xdr:colOff>83820</xdr:colOff>
                    <xdr:row>32</xdr:row>
                    <xdr:rowOff>213360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11</xdr:col>
                    <xdr:colOff>22860</xdr:colOff>
                    <xdr:row>32</xdr:row>
                    <xdr:rowOff>22860</xdr:rowOff>
                  </from>
                  <to>
                    <xdr:col>13</xdr:col>
                    <xdr:colOff>99060</xdr:colOff>
                    <xdr:row>32</xdr:row>
                    <xdr:rowOff>213360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16</xdr:col>
                    <xdr:colOff>152400</xdr:colOff>
                    <xdr:row>32</xdr:row>
                    <xdr:rowOff>22860</xdr:rowOff>
                  </from>
                  <to>
                    <xdr:col>18</xdr:col>
                    <xdr:colOff>175260</xdr:colOff>
                    <xdr:row>32</xdr:row>
                    <xdr:rowOff>213360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1</xdr:col>
                    <xdr:colOff>45720</xdr:colOff>
                    <xdr:row>39</xdr:row>
                    <xdr:rowOff>22860</xdr:rowOff>
                  </from>
                  <to>
                    <xdr:col>5</xdr:col>
                    <xdr:colOff>22860</xdr:colOff>
                    <xdr:row>39</xdr:row>
                    <xdr:rowOff>213360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11</xdr:col>
                    <xdr:colOff>213360</xdr:colOff>
                    <xdr:row>39</xdr:row>
                    <xdr:rowOff>7620</xdr:rowOff>
                  </from>
                  <to>
                    <xdr:col>17</xdr:col>
                    <xdr:colOff>289560</xdr:colOff>
                    <xdr:row>39</xdr:row>
                    <xdr:rowOff>213360</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5</xdr:col>
                    <xdr:colOff>220980</xdr:colOff>
                    <xdr:row>39</xdr:row>
                    <xdr:rowOff>22860</xdr:rowOff>
                  </from>
                  <to>
                    <xdr:col>11</xdr:col>
                    <xdr:colOff>198120</xdr:colOff>
                    <xdr:row>39</xdr:row>
                    <xdr:rowOff>213360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20</xdr:col>
                    <xdr:colOff>251460</xdr:colOff>
                    <xdr:row>43</xdr:row>
                    <xdr:rowOff>22860</xdr:rowOff>
                  </from>
                  <to>
                    <xdr:col>34</xdr:col>
                    <xdr:colOff>137160</xdr:colOff>
                    <xdr:row>43</xdr:row>
                    <xdr:rowOff>213360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20</xdr:col>
                    <xdr:colOff>251460</xdr:colOff>
                    <xdr:row>35</xdr:row>
                    <xdr:rowOff>30480</xdr:rowOff>
                  </from>
                  <to>
                    <xdr:col>28</xdr:col>
                    <xdr:colOff>121920</xdr:colOff>
                    <xdr:row>35</xdr:row>
                    <xdr:rowOff>213360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34</xdr:col>
                    <xdr:colOff>60960</xdr:colOff>
                    <xdr:row>24</xdr:row>
                    <xdr:rowOff>7620</xdr:rowOff>
                  </from>
                  <to>
                    <xdr:col>35</xdr:col>
                    <xdr:colOff>251460</xdr:colOff>
                    <xdr:row>25</xdr:row>
                    <xdr:rowOff>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26</xdr:col>
                    <xdr:colOff>7620</xdr:colOff>
                    <xdr:row>25</xdr:row>
                    <xdr:rowOff>30480</xdr:rowOff>
                  </from>
                  <to>
                    <xdr:col>34</xdr:col>
                    <xdr:colOff>198120</xdr:colOff>
                    <xdr:row>25</xdr:row>
                    <xdr:rowOff>213360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26</xdr:col>
                    <xdr:colOff>7620</xdr:colOff>
                    <xdr:row>26</xdr:row>
                    <xdr:rowOff>0</xdr:rowOff>
                  </from>
                  <to>
                    <xdr:col>35</xdr:col>
                    <xdr:colOff>251460</xdr:colOff>
                    <xdr:row>26</xdr:row>
                    <xdr:rowOff>213360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20</xdr:col>
                    <xdr:colOff>251460</xdr:colOff>
                    <xdr:row>33</xdr:row>
                    <xdr:rowOff>30480</xdr:rowOff>
                  </from>
                  <to>
                    <xdr:col>23</xdr:col>
                    <xdr:colOff>175260</xdr:colOff>
                    <xdr:row>33</xdr:row>
                    <xdr:rowOff>213360</xdr:rowOff>
                  </to>
                </anchor>
              </controlPr>
            </control>
          </mc:Choice>
        </mc:AlternateContent>
        <mc:AlternateContent xmlns:mc="http://schemas.openxmlformats.org/markup-compatibility/2006">
          <mc:Choice Requires="x14">
            <control shapeId="63551" r:id="rId66" name="Group Box 63">
              <controlPr defaultSize="0" autoFill="0" autoPict="0">
                <anchor moveWithCells="1">
                  <from>
                    <xdr:col>6</xdr:col>
                    <xdr:colOff>83820</xdr:colOff>
                    <xdr:row>48</xdr:row>
                    <xdr:rowOff>213360</xdr:rowOff>
                  </from>
                  <to>
                    <xdr:col>11</xdr:col>
                    <xdr:colOff>175260</xdr:colOff>
                    <xdr:row>50</xdr:row>
                    <xdr:rowOff>0</xdr:rowOff>
                  </to>
                </anchor>
              </controlPr>
            </control>
          </mc:Choice>
        </mc:AlternateContent>
        <mc:AlternateContent xmlns:mc="http://schemas.openxmlformats.org/markup-compatibility/2006">
          <mc:Choice Requires="x14">
            <control shapeId="63552" r:id="rId67" name="Option Button 64">
              <controlPr defaultSize="0" autoFill="0" autoLine="0" autoPict="0">
                <anchor moveWithCells="1">
                  <from>
                    <xdr:col>9</xdr:col>
                    <xdr:colOff>60960</xdr:colOff>
                    <xdr:row>49</xdr:row>
                    <xdr:rowOff>22860</xdr:rowOff>
                  </from>
                  <to>
                    <xdr:col>10</xdr:col>
                    <xdr:colOff>213360</xdr:colOff>
                    <xdr:row>50</xdr:row>
                    <xdr:rowOff>0</xdr:rowOff>
                  </to>
                </anchor>
              </controlPr>
            </control>
          </mc:Choice>
        </mc:AlternateContent>
        <mc:AlternateContent xmlns:mc="http://schemas.openxmlformats.org/markup-compatibility/2006">
          <mc:Choice Requires="x14">
            <control shapeId="63553" r:id="rId68" name="Option Button 65">
              <controlPr defaultSize="0" autoFill="0" autoLine="0" autoPict="0">
                <anchor moveWithCells="1">
                  <from>
                    <xdr:col>7</xdr:col>
                    <xdr:colOff>60960</xdr:colOff>
                    <xdr:row>49</xdr:row>
                    <xdr:rowOff>22860</xdr:rowOff>
                  </from>
                  <to>
                    <xdr:col>9</xdr:col>
                    <xdr:colOff>0</xdr:colOff>
                    <xdr:row>50</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16</xdr:col>
                    <xdr:colOff>76200</xdr:colOff>
                    <xdr:row>22</xdr:row>
                    <xdr:rowOff>30480</xdr:rowOff>
                  </from>
                  <to>
                    <xdr:col>18</xdr:col>
                    <xdr:colOff>175260</xdr:colOff>
                    <xdr:row>22</xdr:row>
                    <xdr:rowOff>213360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16</xdr:col>
                    <xdr:colOff>76200</xdr:colOff>
                    <xdr:row>24</xdr:row>
                    <xdr:rowOff>15240</xdr:rowOff>
                  </from>
                  <to>
                    <xdr:col>18</xdr:col>
                    <xdr:colOff>175260</xdr:colOff>
                    <xdr:row>24</xdr:row>
                    <xdr:rowOff>213360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試験依頼書(JP)</vt:lpstr>
      <vt:lpstr>实验依赖书 (CN)</vt:lpstr>
      <vt:lpstr>TEST APPLICATION FORM (EN)</vt:lpstr>
      <vt:lpstr>【色泣き・移色・Bleeding】</vt:lpstr>
      <vt:lpstr>依頼書記載マニュアル(日文）</vt:lpstr>
      <vt:lpstr>说明书(CN) </vt:lpstr>
      <vt:lpstr>Instruction(EN) </vt:lpstr>
      <vt:lpstr>'Instruction(EN) '!Print_Area</vt:lpstr>
      <vt:lpstr>'TEST APPLICATION FORM (EN)'!Print_Area</vt:lpstr>
      <vt:lpstr>'依頼書記載マニュアル(日文）'!Print_Area</vt:lpstr>
      <vt:lpstr>'試験依頼書(JP)'!Print_Area</vt:lpstr>
      <vt:lpstr>'实验依赖书 (CN)'!Print_Area</vt:lpstr>
      <vt:lpstr>'说明书(CN) '!Print_Area</vt:lpstr>
    </vt:vector>
  </TitlesOfParts>
  <Company>株式会社パルファン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堀川　奈津子</dc:creator>
  <cp:lastModifiedBy>GC1701</cp:lastModifiedBy>
  <cp:lastPrinted>2021-08-20T07:06:49Z</cp:lastPrinted>
  <dcterms:created xsi:type="dcterms:W3CDTF">2006-11-07T08:35:29Z</dcterms:created>
  <dcterms:modified xsi:type="dcterms:W3CDTF">2021-08-31T01:44:55Z</dcterms:modified>
</cp:coreProperties>
</file>